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5"/>
  </bookViews>
  <sheets>
    <sheet name="lokalizacje" sheetId="1" r:id="rId1"/>
    <sheet name="budynki" sheetId="2" r:id="rId2"/>
    <sheet name="elektronika" sheetId="3" r:id="rId3"/>
    <sheet name="środki trwałe" sheetId="4" r:id="rId4"/>
    <sheet name="pojazdy" sheetId="5" r:id="rId5"/>
    <sheet name="szkody" sheetId="6" r:id="rId6"/>
    <sheet name="wykaz dróg" sheetId="7" r:id="rId7"/>
  </sheets>
  <definedNames>
    <definedName name="_xlnm.Print_Area" localSheetId="1">'budynki'!$A$1:$G$367</definedName>
    <definedName name="_xlnm.Print_Area" localSheetId="2">'elektronika'!$A$1:$D$1405</definedName>
    <definedName name="_xlnm.Print_Area" localSheetId="0">'lokalizacje'!$A$1:$C$310</definedName>
    <definedName name="_xlnm.Print_Area" localSheetId="4">'pojazdy'!$A$1:$Y$201</definedName>
    <definedName name="_xlnm.Print_Area" localSheetId="5">'szkody'!$A$1:$C$25</definedName>
    <definedName name="_xlnm.Print_Area" localSheetId="3">'środki trwałe'!$A$1:$B$452</definedName>
    <definedName name="_xlnm.Print_Area" localSheetId="6">'wykaz dróg'!$A$1:$D$152</definedName>
  </definedNames>
  <calcPr fullCalcOnLoad="1"/>
</workbook>
</file>

<file path=xl/sharedStrings.xml><?xml version="1.0" encoding="utf-8"?>
<sst xmlns="http://schemas.openxmlformats.org/spreadsheetml/2006/main" count="4956" uniqueCount="2423">
  <si>
    <t>CE0307662</t>
  </si>
  <si>
    <t>CIĘŻAROWO-OSOB.</t>
  </si>
  <si>
    <t>NIE MA</t>
  </si>
  <si>
    <t>SAMOCHÓD PEUGEOT</t>
  </si>
  <si>
    <t>PARTNER XT</t>
  </si>
  <si>
    <t>VF3GJRHYB95173912</t>
  </si>
  <si>
    <t>10DYUM30042384</t>
  </si>
  <si>
    <t>OSOBOWY</t>
  </si>
  <si>
    <t>FABRYCZNE</t>
  </si>
  <si>
    <t>OWDiR Inowrocław ul.Krzywoustego 15</t>
  </si>
  <si>
    <t>zgodnie z tabelą nr 2 -budynki</t>
  </si>
  <si>
    <t>Filia Gniewkowo ul.Dworcowa 9</t>
  </si>
  <si>
    <t>Saomodz.Grupa Wych.Ino.ul.Kiełbasiewicza 9</t>
  </si>
  <si>
    <t xml:space="preserve">2gaśnice proszkowe </t>
  </si>
  <si>
    <t>zestaw komputerowy Opkom</t>
  </si>
  <si>
    <t>drukarka Epson 640</t>
  </si>
  <si>
    <t>drukarka HP LJ 1100</t>
  </si>
  <si>
    <t>zestaw komputerowy Pentium III</t>
  </si>
  <si>
    <t>drukarka HP LJ 1010</t>
  </si>
  <si>
    <t>zestaw komputerowy HP</t>
  </si>
  <si>
    <t>komputer DTK Quatro</t>
  </si>
  <si>
    <t>drukarka CPG 402N</t>
  </si>
  <si>
    <t>zestaw komputerowy Optitech</t>
  </si>
  <si>
    <t>Kserokopiarka wielofunkcyjna MP-2000</t>
  </si>
  <si>
    <t>notebook HP G5051EA</t>
  </si>
  <si>
    <t>NTT komputer HOME W980G</t>
  </si>
  <si>
    <t>monitor LCD 19 Blueh H19W</t>
  </si>
  <si>
    <t>drukarka HP LaserJet 1020</t>
  </si>
  <si>
    <t>NNT Komputer GAME L 529G</t>
  </si>
  <si>
    <t>Zestaw komputerowy HP DX 7400 MT z monitorem 19 LCD i drukarką HPLJ 1018</t>
  </si>
  <si>
    <t>Zestaw komputerowy Logos E2180 z monitorem 19 LG L192WS oprogramowaniem Office 2007 i drukarką HPLJ 1020</t>
  </si>
  <si>
    <t>Zestaw komputerowy Logos E4700 z monitorem 19 LG L192WS oprogramowaniem Office 2007 i drukarką HPLJ 1020</t>
  </si>
  <si>
    <t>Zestaw Komputronik Pro GX z monitorem 19 LG Flatron L192WS oprogramowaniem Office 2007  drukarką HPLJ 1020 i UPS Lestar</t>
  </si>
  <si>
    <t>aparat fotograficzny Samsung</t>
  </si>
  <si>
    <r>
      <t xml:space="preserve">Wykaz sprzętu elektronicznego </t>
    </r>
    <r>
      <rPr>
        <b/>
        <i/>
        <u val="single"/>
        <sz val="8"/>
        <rFont val="Verdana"/>
        <family val="2"/>
      </rPr>
      <t>stacjonarnego</t>
    </r>
    <r>
      <rPr>
        <b/>
        <i/>
        <sz val="8"/>
        <rFont val="Verdana"/>
        <family val="2"/>
      </rPr>
      <t xml:space="preserve"> (do 5 lat) - rok 2003 i młodszy</t>
    </r>
  </si>
  <si>
    <r>
      <t xml:space="preserve">Wykaz sprzętu elektronicznego </t>
    </r>
    <r>
      <rPr>
        <b/>
        <i/>
        <u val="single"/>
        <sz val="8"/>
        <rFont val="Verdana"/>
        <family val="2"/>
      </rPr>
      <t>przenośnego</t>
    </r>
    <r>
      <rPr>
        <b/>
        <i/>
        <sz val="8"/>
        <rFont val="Verdana"/>
        <family val="2"/>
      </rPr>
      <t xml:space="preserve"> (do 5 lat) - rok 2003 i młodszy</t>
    </r>
  </si>
  <si>
    <r>
      <t xml:space="preserve">nazwa środka trwałego oraz informacja, czy urządzenie zainstalowane jest </t>
    </r>
    <r>
      <rPr>
        <b/>
        <u val="single"/>
        <sz val="8"/>
        <rFont val="Verdana"/>
        <family val="2"/>
      </rPr>
      <t>wewnątrz budynku</t>
    </r>
    <r>
      <rPr>
        <b/>
        <sz val="8"/>
        <rFont val="Verdana"/>
        <family val="2"/>
      </rPr>
      <t xml:space="preserve">, czy </t>
    </r>
    <r>
      <rPr>
        <b/>
        <u val="single"/>
        <sz val="8"/>
        <rFont val="Verdana"/>
        <family val="2"/>
      </rPr>
      <t>na zewnątrz</t>
    </r>
  </si>
  <si>
    <r>
      <t xml:space="preserve">Grupa IV   </t>
    </r>
    <r>
      <rPr>
        <b/>
        <sz val="8"/>
        <rFont val="Verdana"/>
        <family val="2"/>
      </rPr>
      <t>(bez sprzętów elektronicznych wykazanych w tabeli nr 2)</t>
    </r>
  </si>
  <si>
    <r>
      <t xml:space="preserve">Grupa VI    </t>
    </r>
    <r>
      <rPr>
        <b/>
        <sz val="8"/>
        <rFont val="Verdana"/>
        <family val="2"/>
      </rPr>
      <t xml:space="preserve"> (bez sprzętów elektronicznych wykazanych w tabeli nr 2)</t>
    </r>
  </si>
  <si>
    <r>
      <t xml:space="preserve">Grupa VII   </t>
    </r>
    <r>
      <rPr>
        <b/>
        <sz val="8"/>
        <rFont val="Verdana"/>
        <family val="2"/>
      </rPr>
      <t xml:space="preserve"> (po wyłączeniu aut posiadających ubezpieczenie Auto Casco)</t>
    </r>
  </si>
  <si>
    <r>
      <t xml:space="preserve">Grupa VIII    </t>
    </r>
    <r>
      <rPr>
        <b/>
        <sz val="8"/>
        <rFont val="Verdana"/>
        <family val="2"/>
      </rPr>
      <t>(bez sprzętów elektronicznych wykazanych w tabeli nr 2)</t>
    </r>
  </si>
  <si>
    <r>
      <t xml:space="preserve">Środki niskocenne / grupa 013    </t>
    </r>
    <r>
      <rPr>
        <b/>
        <sz val="8"/>
        <rFont val="Verdana"/>
        <family val="2"/>
      </rPr>
      <t xml:space="preserve"> (bez sprzętów elektronicznych wykazanych w tabeli nr 2)</t>
    </r>
  </si>
  <si>
    <r>
      <t xml:space="preserve">Grupa VII   </t>
    </r>
    <r>
      <rPr>
        <b/>
        <sz val="8"/>
        <rFont val="Verdana"/>
        <family val="2"/>
      </rPr>
      <t xml:space="preserve"> (po wyłączeniu pojazdów mechanicznych podlegających rejestracji)</t>
    </r>
  </si>
  <si>
    <r>
      <t xml:space="preserve">Grupa IV   </t>
    </r>
    <r>
      <rPr>
        <b/>
        <sz val="8"/>
        <color indexed="8"/>
        <rFont val="Verdana"/>
        <family val="2"/>
      </rPr>
      <t>(bez sprzętów elektronicznych wykazanych w tabeli nr 2)</t>
    </r>
  </si>
  <si>
    <r>
      <t xml:space="preserve">Grupa VI    </t>
    </r>
    <r>
      <rPr>
        <b/>
        <sz val="8"/>
        <color indexed="8"/>
        <rFont val="Verdana"/>
        <family val="2"/>
      </rPr>
      <t xml:space="preserve"> (bez sprzętów elektronicznych wykazanych w tabeli nr 2)</t>
    </r>
  </si>
  <si>
    <r>
      <t xml:space="preserve">Grupa VII   </t>
    </r>
    <r>
      <rPr>
        <b/>
        <sz val="8"/>
        <color indexed="8"/>
        <rFont val="Verdana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</si>
  <si>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8"/>
        <color indexed="8"/>
        <rFont val="Verdana"/>
        <family val="2"/>
      </rPr>
      <t>(bez sprzętów elektronicznych wykazanych w tabeli nr 2)</t>
    </r>
  </si>
  <si>
    <r>
      <t xml:space="preserve">Środki niskocenne / grupa 013    </t>
    </r>
    <r>
      <rPr>
        <b/>
        <sz val="8"/>
        <color indexed="8"/>
        <rFont val="Verdana"/>
        <family val="2"/>
      </rPr>
      <t xml:space="preserve"> (bez sprzętów elektronicznych wykazanych w tabeli nr 2)</t>
    </r>
  </si>
  <si>
    <r>
      <t xml:space="preserve">                                                   </t>
    </r>
    <r>
      <rPr>
        <b/>
        <sz val="8"/>
        <color indexed="8"/>
        <rFont val="Verdana"/>
        <family val="2"/>
      </rPr>
      <t xml:space="preserve">        RAZEM</t>
    </r>
  </si>
  <si>
    <r>
      <t xml:space="preserve">Rodzaj wartości pojazdu               </t>
    </r>
    <r>
      <rPr>
        <sz val="8"/>
        <rFont val="Verdana"/>
        <family val="2"/>
      </rPr>
      <t xml:space="preserve"> (z VAT / Bez VAT)</t>
    </r>
  </si>
  <si>
    <r>
      <t>Zielona Karta***</t>
    </r>
    <r>
      <rPr>
        <sz val="8"/>
        <rFont val="Verdana"/>
        <family val="2"/>
      </rPr>
      <t xml:space="preserve"> (kraj)</t>
    </r>
  </si>
  <si>
    <r>
      <t xml:space="preserve">Rodzaj wartości pojazdu                     </t>
    </r>
    <r>
      <rPr>
        <sz val="8"/>
        <rFont val="Verdana"/>
        <family val="2"/>
      </rPr>
      <t xml:space="preserve"> (z VAT / Bez VAT)</t>
    </r>
  </si>
  <si>
    <r>
      <t xml:space="preserve">Rodzaj wartości pojazdu      z          </t>
    </r>
    <r>
      <rPr>
        <sz val="8"/>
        <rFont val="Verdana"/>
        <family val="2"/>
      </rPr>
      <t xml:space="preserve"> VAT </t>
    </r>
  </si>
  <si>
    <r>
      <t xml:space="preserve">Rodzaj wartości pojazdu               </t>
    </r>
    <r>
      <rPr>
        <sz val="8"/>
        <rFont val="Verdana"/>
        <family val="2"/>
      </rPr>
      <t xml:space="preserve"> z VAT </t>
    </r>
  </si>
  <si>
    <r>
      <t xml:space="preserve">(trzy pomieszczenia- archiwum- 220m </t>
    </r>
    <r>
      <rPr>
        <vertAlign val="superscript"/>
        <sz val="8"/>
        <rFont val="Verdana"/>
        <family val="2"/>
      </rPr>
      <t>2</t>
    </r>
  </si>
  <si>
    <t>Liceum Ogólnokształcące im. Juliusza Słowackiego w Kruszwicy</t>
  </si>
  <si>
    <t>MUZEUM IM. JANA KASPROWICZA</t>
  </si>
  <si>
    <t>Pałac Mieszczański – główna siedziba</t>
  </si>
  <si>
    <t>Zespół Szkół im. M.Kotańskiego w Inowrocławiu</t>
  </si>
  <si>
    <t>Zespół Szkół Ponadgimnazjalnych Nr 3 w Inowrocławiu</t>
  </si>
  <si>
    <t>ZESPÓŁ SZKÓŁ PONADGIMNAZJALNYCH NR 5 IM. GEN. WŁADYSŁAWA SIKORSKIEGO W INOWROCŁAWIU</t>
  </si>
  <si>
    <t>POWIATOWY MŁODZIEŻOWY OŚRODEK SPORTU I REKREACJI W KRUSZWICY</t>
  </si>
  <si>
    <t>Budynek internatu</t>
  </si>
  <si>
    <t>pomieszczenia biurowe, kuchnia i stołówka, pokoje mieszklane</t>
  </si>
  <si>
    <t>gaśnice proszkowe szt. 2, kraty, dozór</t>
  </si>
  <si>
    <t>Kruszwica, ul. Kujawska 20</t>
  </si>
  <si>
    <t>gasnice, hydrant, dozór</t>
  </si>
  <si>
    <t>j.w.</t>
  </si>
  <si>
    <t>Drogi</t>
  </si>
  <si>
    <t xml:space="preserve">CENTRUM KSZTAŁCENIA PRAKTYCZNEGO </t>
  </si>
  <si>
    <t>II Liceum Ogólnokształcące im. Marii Konopnickiej w Inowrocławiu</t>
  </si>
  <si>
    <t>komputer  (mysz, klawiatura, mikrofon, słuchawki) - 14 szt.</t>
  </si>
  <si>
    <t>kompter z nagrywarką (mysz, klawiatura, mikrofon) - 4 szt.</t>
  </si>
  <si>
    <t>sieciowa drukarka laserowa 2 szt.</t>
  </si>
  <si>
    <t>monitory LCD - 20 szt.</t>
  </si>
  <si>
    <t>komputer (mysz, klawiatura, mikrofon, słuchawki) - 4 szt.</t>
  </si>
  <si>
    <t>kamery czarno-białe (na zewnątrz) - 4 szt.</t>
  </si>
  <si>
    <t>kamery kolorowe(w wewnątrz) - 3 szt.</t>
  </si>
  <si>
    <t>Powiatowe Centrum Pomocy Rodzinie w Inowrocławiu</t>
  </si>
  <si>
    <t>Powiatowy Inspektorat Nadzoru Budowlanego w Inowrocławiu</t>
  </si>
  <si>
    <t>Kopiarka cyfrowa KM 2020 - 2 szt.</t>
  </si>
  <si>
    <t>Switch 3 COM 4250 T - 2 szt.</t>
  </si>
  <si>
    <t>Rodzaj ubezpieczenia</t>
  </si>
  <si>
    <t>Wypłacone odszkodowania</t>
  </si>
  <si>
    <t>auto-casco</t>
  </si>
  <si>
    <t>oc komunikacyjne</t>
  </si>
  <si>
    <t>ogień</t>
  </si>
  <si>
    <t>kradzież</t>
  </si>
  <si>
    <t>szyby</t>
  </si>
  <si>
    <t>odpowiedzialność cywilna</t>
  </si>
  <si>
    <t>sprzęt elektroniczny</t>
  </si>
  <si>
    <t xml:space="preserve">2.okna w pomieszczeniach magazynowych oraz w dwóch pomieszceniach biurowych </t>
  </si>
  <si>
    <t>znajdujących się w części parterowej i piwnicznej budynku są okratowane</t>
  </si>
  <si>
    <t>3.dozór całodobowy sprawują dyżurujące pielęgniarki</t>
  </si>
  <si>
    <t>szkoła</t>
  </si>
  <si>
    <t>gaśnice proszkowe27 szt,hydranty 8 szt.,system alarmowy firma Togo tel.0523524694,monitoring telew.,dozór prac. dzienny,agencja ochrony/część doby/,kraty na oknach</t>
  </si>
  <si>
    <t>ul. 3 Maja 11/13 88-100 Inowrocław</t>
  </si>
  <si>
    <t>sala gimnastyczna</t>
  </si>
  <si>
    <t>sport</t>
  </si>
  <si>
    <t>siatka ochronna</t>
  </si>
  <si>
    <t>place</t>
  </si>
  <si>
    <t>parkany</t>
  </si>
  <si>
    <t>komputery robocze stacja robocza</t>
  </si>
  <si>
    <t>komputer uczniowski stacja robocza</t>
  </si>
  <si>
    <t>komuter stanowisko multimedialne</t>
  </si>
  <si>
    <t>drukarka samsung</t>
  </si>
  <si>
    <t>komputer przenośny z głośnikami</t>
  </si>
  <si>
    <t>monitory Beó</t>
  </si>
  <si>
    <t>komputerACT-113/225</t>
  </si>
  <si>
    <t>skaner Lumax Astra 4450</t>
  </si>
  <si>
    <t>komputer stanowisko multimedialne</t>
  </si>
  <si>
    <t>drukarka Samsung</t>
  </si>
  <si>
    <t>Monitory LCD 3 szt</t>
  </si>
  <si>
    <t>monitor Belinea</t>
  </si>
  <si>
    <t>zestaw komputerowy PC</t>
  </si>
  <si>
    <t>Monitor Hunday</t>
  </si>
  <si>
    <t>Drukarka laserowa Samsung</t>
  </si>
  <si>
    <t>Monitor Hivision</t>
  </si>
  <si>
    <t>Kserokopiarka Sharp</t>
  </si>
  <si>
    <t>Kopiarka cyfrowa KM 1500</t>
  </si>
  <si>
    <t>kopiarka cyfrowa KM2020</t>
  </si>
  <si>
    <t>Komputer celeron</t>
  </si>
  <si>
    <t>Laptop DEU</t>
  </si>
  <si>
    <t>Komputer PC Celeron</t>
  </si>
  <si>
    <t>Komputer Merkury</t>
  </si>
  <si>
    <t>komputer serwer</t>
  </si>
  <si>
    <t>monitor LCD</t>
  </si>
  <si>
    <t>Drukarka atramentowa Mita Kyocera</t>
  </si>
  <si>
    <t>Kseropiarka Ricoh</t>
  </si>
  <si>
    <t>Kserokopiarka Infotec</t>
  </si>
  <si>
    <t>Zestaw komputerowy z drukarką i monitorem</t>
  </si>
  <si>
    <t>komputery dla czytelnika 4 szt</t>
  </si>
  <si>
    <t>Wielofunkcyjne urządzenie siesiowe</t>
  </si>
  <si>
    <t>Monitory Samsung 4 szt</t>
  </si>
  <si>
    <t>Widoprojektor NEC 47</t>
  </si>
  <si>
    <t>Projektor Sharp</t>
  </si>
  <si>
    <t>Aparat cyfrowy Photomsmart</t>
  </si>
  <si>
    <t>Tablica do wyników sportowych</t>
  </si>
  <si>
    <t>System alarmowy</t>
  </si>
  <si>
    <t>kamera multimedialna</t>
  </si>
  <si>
    <t>Kamera cyfrowa PCR</t>
  </si>
  <si>
    <t>zestaw nagłaśniający</t>
  </si>
  <si>
    <t>Aparat cyfrowy Sony</t>
  </si>
  <si>
    <t>Aplimikser Samson</t>
  </si>
  <si>
    <t>kolumny głośnikowe 2 szt</t>
  </si>
  <si>
    <t>Mikrofony 2szt</t>
  </si>
  <si>
    <t>Sprzęt nagłaśniający</t>
  </si>
  <si>
    <t>grupa 020 /wartości niematerialne prawne/</t>
  </si>
  <si>
    <t>I LO im.J.Kasprowicza</t>
  </si>
  <si>
    <t>ul.3 Maja 11/13 Inowrocław</t>
  </si>
  <si>
    <t>gaśnice proszkowe 27 szt.</t>
  </si>
  <si>
    <t>hydranty 8 szt.</t>
  </si>
  <si>
    <t>system alarmowy firmy Sateliie</t>
  </si>
  <si>
    <t>zestaw monitoringu telewizyjnego</t>
  </si>
  <si>
    <t xml:space="preserve">dozór pracowniczy dzienny </t>
  </si>
  <si>
    <t>agencja ochrony część doby</t>
  </si>
  <si>
    <t>Firma Togo cała doba</t>
  </si>
  <si>
    <t xml:space="preserve">Budynek główny </t>
  </si>
  <si>
    <t>Gaśnica proszkowa GP-1x     1 szt</t>
  </si>
  <si>
    <t>ul. Marii Konopnickiej 15</t>
  </si>
  <si>
    <t>Budynek główny - pawilon</t>
  </si>
  <si>
    <t>Gaśnica proszkowa GP-2x     2 szt</t>
  </si>
  <si>
    <t>Sala gimnastyczna</t>
  </si>
  <si>
    <t>Gaśnica proszkowa GP-4z     2 szt</t>
  </si>
  <si>
    <t>Budynki gospodarcze</t>
  </si>
  <si>
    <t xml:space="preserve">Gaśnica proszkowa GP-6z     13 szt </t>
  </si>
  <si>
    <t>Boisko szkolne</t>
  </si>
  <si>
    <t>Gaśnica proszkowa GP 12 z   4 szt</t>
  </si>
  <si>
    <t>Parkan wokół szkoły</t>
  </si>
  <si>
    <t>ogrodzenie terenu szkoły</t>
  </si>
  <si>
    <t>Gaśnica śniegowa GS-6 x       5 szt</t>
  </si>
  <si>
    <t>Gaśnica śniegowa GS-5x       1 szt</t>
  </si>
  <si>
    <t>Hydranty - 9 szt</t>
  </si>
  <si>
    <t>Kraty na oknach</t>
  </si>
  <si>
    <t>Alarm -  Agencja Ochrony TOGO</t>
  </si>
  <si>
    <t>Monitoring wewnętrzyny i zewnętrzny</t>
  </si>
  <si>
    <t>notebook TOSHIBA SATELLITE 1-200-1NB</t>
  </si>
  <si>
    <t>pracownia komputerowa</t>
  </si>
  <si>
    <t>komputer NIT BUSINESS W 6741</t>
  </si>
  <si>
    <t>komputer</t>
  </si>
  <si>
    <t>komputer NTT Etiuda</t>
  </si>
  <si>
    <t>komputer + monitor ACER 17 LCD AL. 1511</t>
  </si>
  <si>
    <t>zestaw komputerowy ( komputer+ monitor LCD AL. )</t>
  </si>
  <si>
    <t xml:space="preserve">komputer </t>
  </si>
  <si>
    <t>zestaw komputerowy ( komputer+ monitor Samsung. )</t>
  </si>
  <si>
    <t>zestaw komputerowy ( komputer + monitor Dream 17 )</t>
  </si>
  <si>
    <t>komputer Omnibook 600</t>
  </si>
  <si>
    <t>monitor LCD Samsung Sync Master</t>
  </si>
  <si>
    <t>monitor NEC 17 OV 17LCD</t>
  </si>
  <si>
    <t>monitor 17 -SyncMaster 795 DF</t>
  </si>
  <si>
    <t>Inowrocław, ul. Solankowa</t>
  </si>
  <si>
    <t>3419 C</t>
  </si>
  <si>
    <t>Inowrocław, ul. Szymborska</t>
  </si>
  <si>
    <t>3420 C</t>
  </si>
  <si>
    <t>Inowrocław, ul. Średnia</t>
  </si>
  <si>
    <t>3421 C</t>
  </si>
  <si>
    <t>Inowrocław, ul. Świętokrzyska</t>
  </si>
  <si>
    <t>3422 C</t>
  </si>
  <si>
    <t>Inowrocław, ul. Toruńska</t>
  </si>
  <si>
    <t>3423 C</t>
  </si>
  <si>
    <t>Inowrocław, ul. Wielkopolska</t>
  </si>
  <si>
    <t>3424 C</t>
  </si>
  <si>
    <t>Inowrocław, ul. Wierzbińskiego</t>
  </si>
  <si>
    <t>3425 C</t>
  </si>
  <si>
    <t>Inowrocław, ul. Wojska Polskiego</t>
  </si>
  <si>
    <t>3426 C</t>
  </si>
  <si>
    <t>Inowrocław, ul. Ks. Wawrzyniaka</t>
  </si>
  <si>
    <t>Łączna długość dróg</t>
  </si>
  <si>
    <t>Łącznie</t>
  </si>
  <si>
    <t>Drukarka HP 1022N</t>
  </si>
  <si>
    <t>Drukarka HP LASER JET</t>
  </si>
  <si>
    <t xml:space="preserve">Komputer        15 szt.   </t>
  </si>
  <si>
    <t>Komputer serwer</t>
  </si>
  <si>
    <t>Drukarka laserowa      2 szt.</t>
  </si>
  <si>
    <t xml:space="preserve">Komputer  5 szt. </t>
  </si>
  <si>
    <t xml:space="preserve">Komputer   7 szt. </t>
  </si>
  <si>
    <t>&lt;---dodano 2x pralnicowirówkę</t>
  </si>
  <si>
    <t xml:space="preserve">Komputer wraz z monitorem    1 szt. </t>
  </si>
  <si>
    <t xml:space="preserve">Monitor LCD 1753S-SF    2 szt. </t>
  </si>
  <si>
    <t>Drukarka HP 2014     1 szt.</t>
  </si>
  <si>
    <t>Oscyloskop HM 50L</t>
  </si>
  <si>
    <t>Generator DF 1641B</t>
  </si>
  <si>
    <t>Wielofunkcyjny Miernik Instalacji Elektryczny</t>
  </si>
  <si>
    <t>Opornik dekadowy DCOD-2-D7d</t>
  </si>
  <si>
    <t>Opornik dekadowy DCOD-2-D7c</t>
  </si>
  <si>
    <t>Multimetr METRA-HIT 26s</t>
  </si>
  <si>
    <t>Sonda Z 34/31-Z       2 szt.</t>
  </si>
  <si>
    <t>Edukacyjny system mikroprocesorowy ESM-03</t>
  </si>
  <si>
    <t>Miernik M 3860D/RS 232      2 szt.</t>
  </si>
  <si>
    <t>Generator funkcyjny FG-513</t>
  </si>
  <si>
    <t>Kamera Samsung</t>
  </si>
  <si>
    <t>Aparat cyfrowy Canon</t>
  </si>
  <si>
    <t>Magnetowid Thomson</t>
  </si>
  <si>
    <t>Telewizor Philips</t>
  </si>
  <si>
    <t>Odtwarzacz DVD Philips</t>
  </si>
  <si>
    <t>Zestaw dydaktyczny Z-1</t>
  </si>
  <si>
    <t>Zestaw dydaktyczny Z-2</t>
  </si>
  <si>
    <t>Zestaw dydaktyczny Z-3</t>
  </si>
  <si>
    <t>Zestaw maszynowy</t>
  </si>
  <si>
    <t>Oscyloskop GOS 620         2 szt</t>
  </si>
  <si>
    <t>Autotransformator HTN-0703</t>
  </si>
  <si>
    <t xml:space="preserve">Aparat cyfrowy  </t>
  </si>
  <si>
    <t>Oscyloskop GOS 620       2 szt</t>
  </si>
  <si>
    <t xml:space="preserve">Odtwarzacz DVD  </t>
  </si>
  <si>
    <t>Telewizor Panasonic</t>
  </si>
  <si>
    <t>Projektor multimedialny</t>
  </si>
  <si>
    <t>Opornik dekadowy DC OD-2-D 5c      2szt.</t>
  </si>
  <si>
    <t>Opornik dekadowy DC OD-2-D 6e</t>
  </si>
  <si>
    <t>Opornik suwakowy OPK - 14A/39Ohm    2 szt.</t>
  </si>
  <si>
    <t>Generator funkcyjny DF 16413</t>
  </si>
  <si>
    <t>DRUKARKA HP DESK JEST</t>
  </si>
  <si>
    <t>DRUKARKA BROTHER HL 2030</t>
  </si>
  <si>
    <t>PODTRZYMYWACZ NAPI¨CIA APC</t>
  </si>
  <si>
    <t>SWITCH 3 COM SUPER STACK</t>
  </si>
  <si>
    <t>KSEROKOPIARKA NASHUATEC 1805</t>
  </si>
  <si>
    <t xml:space="preserve">KSEROKOPIARKA NASHUATEC DSM 735 </t>
  </si>
  <si>
    <t>KSEROKOPIARKA RICOH AFICIO 220</t>
  </si>
  <si>
    <t>KSEROKOPIARKA RICOH AFICIO1018</t>
  </si>
  <si>
    <t>KSEROKOPIARKA NASHUATEC DSM725</t>
  </si>
  <si>
    <t>KLIMATYZATOR</t>
  </si>
  <si>
    <t>CYFROWY ANALIZATOR DŻWIĘKU DO BADANIA POZIOMU HAŁASU</t>
  </si>
  <si>
    <t>Drukarka laserowa Brother HL 5150D</t>
  </si>
  <si>
    <t>Zestaw komputerowy z monitorem i drukarką</t>
  </si>
  <si>
    <t>Urządzenie wielofunkcyjne Samsung 4521 (drukarka, ksero + fax)</t>
  </si>
  <si>
    <t>Zestaw komputerowy HP Compaq dx 2200 z UPS APC 400 VA i monitorem HP TFT</t>
  </si>
  <si>
    <t>Zestaw komputerowy HP Compaq dx 2200 z UPS APC</t>
  </si>
  <si>
    <t>Notebook Acer Travel Mate</t>
  </si>
  <si>
    <t>Notebook Acer Aspire</t>
  </si>
  <si>
    <t>Zestaw komputerowy HP dx2300 Microtower z monitorem Hyundai 19" LCD i UPS APC Back APC</t>
  </si>
  <si>
    <t>Zestaw komputerowy HP7400MT z monitorem LCD,UPS i drukarką HP LJ 1020</t>
  </si>
  <si>
    <t>Zestaw komputerowy z monitorem LCD  19" i UPS</t>
  </si>
  <si>
    <t>Zestaw komputerowy HP 7400 MT z monitorem i +UPS,drukarką HP DJ 1280, głośnikami, mikrofonem, słuchawkami</t>
  </si>
  <si>
    <t>Serwer z oprzyrządowaniem</t>
  </si>
  <si>
    <t>Kserokopiarka MP-1600 z podajnikiem</t>
  </si>
  <si>
    <t>Kserokopiarka MP 1600</t>
  </si>
  <si>
    <t>Monitoring przejęty z Poradni Psych. - Pedagogicznej</t>
  </si>
  <si>
    <t>Monitoring zamontowany w budynku przy ul.Mątewskiej 17</t>
  </si>
  <si>
    <t>Monitoring z kolorowymi kamerami
zamontowany w budynku przy ul.Mątewskiej 17</t>
  </si>
  <si>
    <t xml:space="preserve">Zestaw komputerowy z drukarką HP LJ 1020, z monitorem LCD 19" i UPS, </t>
  </si>
  <si>
    <t xml:space="preserve">Zestaw komputerowy z drukarką HP LJ 1020, monitorem LCD 19" i UPS, </t>
  </si>
  <si>
    <t xml:space="preserve">Zestaw komputerowy z drukarką  HP DJ 1280 A 3, monitorem LCD 22" i UPS, </t>
  </si>
  <si>
    <t>Zestaw komputerowy z monitorem LCD 19" i UPS</t>
  </si>
  <si>
    <t>Zestaw komputerowy z drukarką HP LJ 1020 i
monitorem LCD 19" i UPS</t>
  </si>
  <si>
    <t>Zestaw komputerowy HP z drukarką HP LJ 1020
z monitorem LCD 19", UPS i oprogramowaniem</t>
  </si>
  <si>
    <t xml:space="preserve">Zestaw komputerowy HP z drukarą HP LJ 1020
z monitorem LCD 19", UPS i oprogramowaniem </t>
  </si>
  <si>
    <t>Kopiarka cyfrowa TA 2130</t>
  </si>
  <si>
    <t>Kserokopiarka MP 2000</t>
  </si>
  <si>
    <t>nazwa środka trwałego</t>
  </si>
  <si>
    <t>Aparat fotograficzny Kodak</t>
  </si>
  <si>
    <t>Aparat fotograficzny Panasonic LUMIX</t>
  </si>
  <si>
    <t>NOOTEBOOK ACER TRAVEL MATE2304\</t>
  </si>
  <si>
    <t>NOTEBOOK ACER ASPINE 5002</t>
  </si>
  <si>
    <t>NOTEBOOK ACER ASPIRE</t>
  </si>
  <si>
    <t>NOTEBOOK ACER TRAVEL MATE</t>
  </si>
  <si>
    <t xml:space="preserve"> </t>
  </si>
  <si>
    <t>Komputer - serwer Actina LOLARE 100x3 klawiatura, mysz</t>
  </si>
  <si>
    <t>komputery uczniowskie Actina Sierra z systemem operacyjnym (14 szt.)</t>
  </si>
  <si>
    <t>komputer z nagrywarką DVD, portem Fire Wire (klawiatura, mysz, mikrofon, głośniki, słuchawki)</t>
  </si>
  <si>
    <t>komputer - stanowisko multimedialne w MCI ACTINA Sierra z systemem operacyjnym (klawiatura, mysz, mikrofon, głośniki, słuchawki) - 4 szt.</t>
  </si>
  <si>
    <t>skaner A4 HP Company, scanjet 3800 (2 szt.)</t>
  </si>
  <si>
    <t>sieciowa drukarka laserowa (2 szt.)</t>
  </si>
  <si>
    <t>monitor LCD Asus VW 193 D-B (20 szt.)</t>
  </si>
  <si>
    <t>przełącznik sieciowy 48 portowy, krosownica 48 portowa, szafka belma</t>
  </si>
  <si>
    <t>wideoprojektor Benq Corporation LTD: MP 620 C</t>
  </si>
  <si>
    <t>RAZEM:</t>
  </si>
  <si>
    <t>Zestaw komputerowy przenośny HP Comaq 6710b z sys. Operac. Mysz optyczna, torba, głośniki aktywne MS Windows</t>
  </si>
  <si>
    <t>Zestaw przenośny z systemem operacyjnym Dell Inc., Latidue D531 z torbą, mysz, głośniki</t>
  </si>
  <si>
    <t>Budynek szkolny warsztatowy</t>
  </si>
  <si>
    <t>szkoła, warsztaty</t>
  </si>
  <si>
    <t>Gaśnice, hydranty, czujniki, urządzenia alarmowe, monitoring całodobowy</t>
  </si>
  <si>
    <t>ul. Dworcowa 25, 88 – 100 Inowrocław</t>
  </si>
  <si>
    <t>Budynek szkolny gospodarczy</t>
  </si>
  <si>
    <t>Gaśnice, czujniki</t>
  </si>
  <si>
    <t>Chodniki, drogi</t>
  </si>
  <si>
    <t xml:space="preserve">Serwer komputerowy </t>
  </si>
  <si>
    <t>Samochód</t>
  </si>
  <si>
    <t>Fiat 126p</t>
  </si>
  <si>
    <t>BDP8894</t>
  </si>
  <si>
    <t>24.04.1992</t>
  </si>
  <si>
    <t>02.07.2008</t>
  </si>
  <si>
    <t>FiatUNO</t>
  </si>
  <si>
    <t>ZFA146A00000819</t>
  </si>
  <si>
    <t>CIN E-350</t>
  </si>
  <si>
    <t>29KW</t>
  </si>
  <si>
    <t>08.09.2000</t>
  </si>
  <si>
    <t>23.04.2009</t>
  </si>
  <si>
    <t>Ciągnik URSUS</t>
  </si>
  <si>
    <t>3512K</t>
  </si>
  <si>
    <t>BDH4866</t>
  </si>
  <si>
    <t>22.12.1992</t>
  </si>
  <si>
    <t>04.01.2009</t>
  </si>
  <si>
    <t>Ciągnik ZETOR</t>
  </si>
  <si>
    <t>BDH5043</t>
  </si>
  <si>
    <t>22.04.1996</t>
  </si>
  <si>
    <t>30.05.2009</t>
  </si>
  <si>
    <t>Sanok D35</t>
  </si>
  <si>
    <t>BH3602105</t>
  </si>
  <si>
    <t>BYW 624 C</t>
  </si>
  <si>
    <t>rolnicza</t>
  </si>
  <si>
    <t>3,5 tony</t>
  </si>
  <si>
    <t>16.02.1990</t>
  </si>
  <si>
    <t>16.01.2009</t>
  </si>
  <si>
    <t xml:space="preserve">  x</t>
  </si>
  <si>
    <t>Kobylniki3 , 88-150  Kruszwica</t>
  </si>
  <si>
    <t>hydrant szt-2,alarm,dozór pracowniczy całodobowy,kraty w oknach</t>
  </si>
  <si>
    <t>oraz pomieszczenia w budynkach ,,KOM-ROL" gaśnice szt - 22</t>
  </si>
  <si>
    <t xml:space="preserve">          gaśnice - 22 szt.</t>
  </si>
  <si>
    <t>ZSP Kościelec</t>
  </si>
  <si>
    <t>Budynek garażowy</t>
  </si>
  <si>
    <t>garaże 7sztuk</t>
  </si>
  <si>
    <t>mieszkania</t>
  </si>
  <si>
    <t>Budynek szkolny</t>
  </si>
  <si>
    <t>Budynek internatu AKŻ</t>
  </si>
  <si>
    <t>internat, księgowość</t>
  </si>
  <si>
    <t>Boisko sportowe</t>
  </si>
  <si>
    <t>boisko</t>
  </si>
  <si>
    <t>Łącznik między szkołą i salą gimnastyczną</t>
  </si>
  <si>
    <t>łącznik</t>
  </si>
  <si>
    <t>Video Projektor</t>
  </si>
  <si>
    <t>Monitory szt 16x 806.00</t>
  </si>
  <si>
    <t>Monitor LCD</t>
  </si>
  <si>
    <t>Kuchnia Elektryczna</t>
  </si>
  <si>
    <t>Zestaw komputerowy+drukarka</t>
  </si>
  <si>
    <t>Zestaw Komputerowy 3x 2.209.71</t>
  </si>
  <si>
    <t>komputer Serwer</t>
  </si>
  <si>
    <t>Drukarka laserowa</t>
  </si>
  <si>
    <t>Komputer 10x1.629.00</t>
  </si>
  <si>
    <t>Laptop</t>
  </si>
  <si>
    <t>BCI 7197</t>
  </si>
  <si>
    <t>Corsa</t>
  </si>
  <si>
    <t>CIN 21PX</t>
  </si>
  <si>
    <t>CIN 000141</t>
  </si>
  <si>
    <t>Ursus</t>
  </si>
  <si>
    <t>BYN 194F</t>
  </si>
  <si>
    <t>CIN 21XH</t>
  </si>
  <si>
    <t>Ferguson</t>
  </si>
  <si>
    <t>MF255</t>
  </si>
  <si>
    <t>BYN806K</t>
  </si>
  <si>
    <t>Kosiarka</t>
  </si>
  <si>
    <t>Sprint 2000</t>
  </si>
  <si>
    <t>ZSP im. Jana Pawła II w Kościelcu</t>
  </si>
  <si>
    <t>Budynek  szkoły</t>
  </si>
  <si>
    <t>Szklarnia</t>
  </si>
  <si>
    <t>Garaże  7 sztuk</t>
  </si>
  <si>
    <t>Budynek szkoły z salą gimnastyczną</t>
  </si>
  <si>
    <t>szkoła publiczna</t>
  </si>
  <si>
    <t>gaśnice ,kraty, alarm, dozór</t>
  </si>
  <si>
    <t>Kruszwica,              ul. Kujawska 20</t>
  </si>
  <si>
    <t>komputery uczniowskie 14 szt.</t>
  </si>
  <si>
    <t>zestaw komputerowy serwer</t>
  </si>
  <si>
    <t>zestaw CDRW</t>
  </si>
  <si>
    <t>zestaw komputerowy MCI- 4 szt.</t>
  </si>
  <si>
    <t>przełącznik sieciowy</t>
  </si>
  <si>
    <t>urządzenie wielofunkcyjne -drukarka</t>
  </si>
  <si>
    <t>drukarka laserowa "Mita"</t>
  </si>
  <si>
    <t>drukarka HP 1280 C</t>
  </si>
  <si>
    <t>kserokopiarka Toshiba</t>
  </si>
  <si>
    <t xml:space="preserve">centrala telefoniczna </t>
  </si>
  <si>
    <t xml:space="preserve">zestaw komputerowy </t>
  </si>
  <si>
    <t>urządzenie wielofunkcyjne</t>
  </si>
  <si>
    <t>komputery multimedialne 4 szt.</t>
  </si>
  <si>
    <t>monitor LCD 20 szt.</t>
  </si>
  <si>
    <t>drukarka 2 szt</t>
  </si>
  <si>
    <t>komputer z nagrywarką DVD</t>
  </si>
  <si>
    <t>razem:</t>
  </si>
  <si>
    <t>ZSP Kruszwica</t>
  </si>
  <si>
    <t>Fiat Uno</t>
  </si>
  <si>
    <t>UNO</t>
  </si>
  <si>
    <t>ZFA148A0000040052</t>
  </si>
  <si>
    <t>CIN26JM</t>
  </si>
  <si>
    <t>18.09.1998</t>
  </si>
  <si>
    <t>24.10.2008</t>
  </si>
  <si>
    <t>1210kg</t>
  </si>
  <si>
    <t>kłódka antywłamaniowa w garażu</t>
  </si>
  <si>
    <t>Ciagnik</t>
  </si>
  <si>
    <t>Ursus MF 255</t>
  </si>
  <si>
    <t>BYN526K</t>
  </si>
  <si>
    <t>25.03.1988</t>
  </si>
  <si>
    <t>27.05.2010</t>
  </si>
  <si>
    <t>Przyczepa rolnicza</t>
  </si>
  <si>
    <t>CIN004080058</t>
  </si>
  <si>
    <t>CIN5Y81</t>
  </si>
  <si>
    <t>19.06.2008</t>
  </si>
  <si>
    <t>13.06.2009</t>
  </si>
  <si>
    <t>Budynek szkoły ul. Kujawska 20</t>
  </si>
  <si>
    <t>obiekt monitorowany, kraty w oknach,alarmy</t>
  </si>
  <si>
    <t>Budynek z salą gimnastyczną</t>
  </si>
  <si>
    <t>gaśnice proszkowe - 9 szt.,hydrant -8 szt.</t>
  </si>
  <si>
    <t>Budynek szkoły</t>
  </si>
  <si>
    <t>zajęcia lekcyjne</t>
  </si>
  <si>
    <t>31.12.1976r</t>
  </si>
  <si>
    <t>alarm,sprzęt p.poż</t>
  </si>
  <si>
    <t>Budynek Sali gimnastycznej</t>
  </si>
  <si>
    <t>28.12.1967r</t>
  </si>
  <si>
    <t>Budynek garażu szkolnego</t>
  </si>
  <si>
    <t>30.12.1972r</t>
  </si>
  <si>
    <t>Parkan szkoły</t>
  </si>
  <si>
    <t>28.12.1967</t>
  </si>
  <si>
    <t>Kamera Canon</t>
  </si>
  <si>
    <t>21.11.2003</t>
  </si>
  <si>
    <t>Aparat SONY DSC - H1</t>
  </si>
  <si>
    <t>19.12.2005</t>
  </si>
  <si>
    <t>Kamera Samsung(kaseta,statyw,karta fire Wire)</t>
  </si>
  <si>
    <t>02.05.2008</t>
  </si>
  <si>
    <t>Zespół Szkół Ponadgimnazjalnych Nr 1 w Inowrocławiu</t>
  </si>
  <si>
    <t>88-100 Inowrocław, ul.Poznańska 345</t>
  </si>
  <si>
    <t>hydranty 8 sztuk</t>
  </si>
  <si>
    <t>gaśnice 30 sztuk</t>
  </si>
  <si>
    <t>kraty w oknach w części budynku</t>
  </si>
  <si>
    <t>Kraty na oknach, czujniki alarmowe, gaśnice</t>
  </si>
  <si>
    <t>ul. Sienkiewicza 33, 88-100 Inowrocław</t>
  </si>
  <si>
    <t>Pawilon</t>
  </si>
  <si>
    <t>Piwnica-ziemianka</t>
  </si>
  <si>
    <t>Obiekt niewyposażony, przeznaczony do rozbiórki</t>
  </si>
  <si>
    <t>Pozostałe</t>
  </si>
  <si>
    <t>Komputer serwer - HP Proliant ML 310 4G</t>
  </si>
  <si>
    <t>Jednostkacentralna z systemem operacyjnym</t>
  </si>
  <si>
    <t>Drukarka laserowa HP Laser Jet P 2015 n</t>
  </si>
  <si>
    <t>Wideoprojektor NEC VT 59</t>
  </si>
  <si>
    <t xml:space="preserve"> Monitor LCD 17 - Samsung 740N - 20 szt.</t>
  </si>
  <si>
    <t>Notebook Acer Aspire 1362LC</t>
  </si>
  <si>
    <t>Projektor Epson EHP 82</t>
  </si>
  <si>
    <t>Komputer HP Compaq 6710 z systemem operacyjnym</t>
  </si>
  <si>
    <t xml:space="preserve">Zespół Szkół Ponadgimnazjalnych Nr 2 </t>
  </si>
  <si>
    <t>rzutnik Nobo Quantrum 2523</t>
  </si>
  <si>
    <t>rzutnik pism 3 M 1N 50</t>
  </si>
  <si>
    <t>Narutowicza 53</t>
  </si>
  <si>
    <t>Zestaw komputerowy od EFS i MENIS /20 szt komputer + monitor/</t>
  </si>
  <si>
    <t>Drukarka laserowa - Samsung</t>
  </si>
  <si>
    <t>Zestaw koputerowy ACER 2304 WLMI /1szt/</t>
  </si>
  <si>
    <t>Monitor LCD 17'' AVIDAV M 1752 /2szt/</t>
  </si>
  <si>
    <t>Komputer ICOM P7200P3,0/512MB/160/DVD R/1szt/</t>
  </si>
  <si>
    <t>Ksero Canon CK IR-2230 /1szt/</t>
  </si>
  <si>
    <t>Drukarka sieciowa do CK-IR 2230 /1szt/</t>
  </si>
  <si>
    <t>Wielofunkcyjne urządzenie sieciowe: skaner, drukarka i kopiarka HP /1szt/</t>
  </si>
  <si>
    <t>Drukarka laserowa CANON iP-4500 /1szt/</t>
  </si>
  <si>
    <t>Serwer MAXDATA PLATINUM /1szt/</t>
  </si>
  <si>
    <t>Projektor PLUS U5-111 UA5EA 4620781 /1szt/</t>
  </si>
  <si>
    <t>fax PANASONIC /1szt/</t>
  </si>
  <si>
    <t>Wideoprojektor /1szt/</t>
  </si>
  <si>
    <t>Komputer przenośny HP NC 6120 /1szt/</t>
  </si>
  <si>
    <t>Drukarka Canon /1szt/</t>
  </si>
  <si>
    <t>Drukarka EPSON AcuLaser /1szt/</t>
  </si>
  <si>
    <t>Telewizor GRUNDIG /1szt/</t>
  </si>
  <si>
    <t>Zestawy komputerowe /3szt/</t>
  </si>
  <si>
    <t>Radiomagnetofon PHILIPS /1szt/</t>
  </si>
  <si>
    <t>UPS APC Smart 750 /1szt/</t>
  </si>
  <si>
    <t>DPS w Warzynie</t>
  </si>
  <si>
    <t>DPS INOWROCŁAW UL. WIERZBIŃSKIEGO 49</t>
  </si>
  <si>
    <t>I LO im. J.Kasprowicza</t>
  </si>
  <si>
    <t>II LO im. Mrii Konopnickiej w Inowrocławiu</t>
  </si>
  <si>
    <t>III LO im. Królowej Jawdwigi w Inowrocławiu</t>
  </si>
  <si>
    <t>LO im. Juliusza Słowackiego w Kruszwicy</t>
  </si>
  <si>
    <t>ZSP w Kobylnikach</t>
  </si>
  <si>
    <t>ZSP im. Kazimierza Wielkiego w Kruszwicy</t>
  </si>
  <si>
    <t>ZSP Nr 1</t>
  </si>
  <si>
    <t>ZSP Nr 2 im. Genowefy Jaworskiej w Inowrocławiu</t>
  </si>
  <si>
    <t>ZSP Nr 3 w Inowrocławiu</t>
  </si>
  <si>
    <t>ZSP NR 5 IM. GEN. WŁADYSŁAWA SIKORSKIEGO W INOWROCŁAWIU</t>
  </si>
  <si>
    <t>DPS w Ostrowie</t>
  </si>
  <si>
    <t>DPS W INOWROCŁAWIU UL.WIERZBIŃSKIEGO 49</t>
  </si>
  <si>
    <t>I LO im. J. Kasprowicza</t>
  </si>
  <si>
    <t>II LO im. Marii Konopnickiej w Inowrocławiu</t>
  </si>
  <si>
    <t>LO im. Jiuliusza Słowackiego</t>
  </si>
  <si>
    <t xml:space="preserve">ZSP Nr 3 </t>
  </si>
  <si>
    <t>Wykaz monitoringu wizyjnego - system kamer itp. (do 5 lat) - rok 2003 i młodszy</t>
  </si>
  <si>
    <r>
      <t xml:space="preserve"> Wykaz sprzętu elektronicznego </t>
    </r>
    <r>
      <rPr>
        <b/>
        <i/>
        <u val="single"/>
        <sz val="8"/>
        <rFont val="Verdana"/>
        <family val="2"/>
      </rPr>
      <t>stacjonarnego</t>
    </r>
    <r>
      <rPr>
        <b/>
        <i/>
        <sz val="8"/>
        <rFont val="Verdana"/>
        <family val="2"/>
      </rPr>
      <t xml:space="preserve"> (do 5 lat) - rok 2003 i młodszy</t>
    </r>
  </si>
  <si>
    <r>
      <t xml:space="preserve"> Wykaz sprzętu elektronicznego </t>
    </r>
    <r>
      <rPr>
        <b/>
        <i/>
        <u val="single"/>
        <sz val="8"/>
        <rFont val="Verdana"/>
        <family val="2"/>
      </rPr>
      <t>przenośnego</t>
    </r>
    <r>
      <rPr>
        <b/>
        <i/>
        <sz val="8"/>
        <rFont val="Verdana"/>
        <family val="2"/>
      </rPr>
      <t xml:space="preserve"> (do 5 lat) - rok 2003 i młodszy</t>
    </r>
  </si>
  <si>
    <t xml:space="preserve"> Wykaz monitoringu wizyjnego - system kamer itp. (do 5 lat) - rok 2003 i młodszy</t>
  </si>
  <si>
    <t>DPS 88-100 INOWROCŁAW, UL. WIERZBIŃSKIEGO 49</t>
  </si>
  <si>
    <t xml:space="preserve"> Wykaz monitoringu (do 5 lat) - rok 2003 i młodszy</t>
  </si>
  <si>
    <t xml:space="preserve"> Wykaz sprzętu elektronicznego stacjonarnego (do 5 lat) - rok 2003 i młodszy</t>
  </si>
  <si>
    <t>I LO im.J Kasprowicza</t>
  </si>
  <si>
    <t>LO im. Juliusza Słowackiego</t>
  </si>
  <si>
    <r>
      <t xml:space="preserve"> Wykaz sprzętu elektronicznego </t>
    </r>
    <r>
      <rPr>
        <b/>
        <i/>
        <u val="single"/>
        <sz val="8"/>
        <color indexed="8"/>
        <rFont val="Verdana"/>
        <family val="2"/>
      </rPr>
      <t>stacjonarnego</t>
    </r>
    <r>
      <rPr>
        <b/>
        <i/>
        <sz val="8"/>
        <color indexed="8"/>
        <rFont val="Verdana"/>
        <family val="2"/>
      </rPr>
      <t xml:space="preserve"> (do 5 lat) - rok 2003 i młodszy</t>
    </r>
  </si>
  <si>
    <r>
      <t xml:space="preserve"> Wykaz sprzętu elektronicznego </t>
    </r>
    <r>
      <rPr>
        <b/>
        <i/>
        <u val="single"/>
        <sz val="8"/>
        <color indexed="8"/>
        <rFont val="Verdana"/>
        <family val="2"/>
      </rPr>
      <t>przenośnego</t>
    </r>
    <r>
      <rPr>
        <b/>
        <i/>
        <sz val="8"/>
        <color indexed="8"/>
        <rFont val="Verdana"/>
        <family val="2"/>
      </rPr>
      <t xml:space="preserve"> (do 5 lat) - rok 2003 i młodszy</t>
    </r>
  </si>
  <si>
    <t>ZSP Nr 2 im. Genowefy jaworskiej w Inowrocławiu</t>
  </si>
  <si>
    <t>Zestaw komputerowy Intel celeron</t>
  </si>
  <si>
    <t>Zestaw EEG Biofeedback (kompter,głowica,monitor,monitor,drukarka laserowa)</t>
  </si>
  <si>
    <t>Komputer - stacja robocza i monitor</t>
  </si>
  <si>
    <t>drukarka laserowa Minolta PP1350e</t>
  </si>
  <si>
    <t xml:space="preserve">Pracownia TOMATIS- sprzęt elektroniczny do badania słuchu </t>
  </si>
  <si>
    <t>Pracownia specjalistyczna- logopedyczna</t>
  </si>
  <si>
    <t xml:space="preserve">Pracownia specjalistyczna BIOFEEDBACK - do badania stymulacji fal mózgowych </t>
  </si>
  <si>
    <t>Komputer przenosny z sys.operac. HPNC 6120</t>
  </si>
  <si>
    <t>ul. Solankowa 21</t>
  </si>
  <si>
    <t>gaśniece pianowe - 5 szt</t>
  </si>
  <si>
    <t>gaśnice śniegowe - 6 szt</t>
  </si>
  <si>
    <t>gasnice proszkowe - 10 szt</t>
  </si>
  <si>
    <t>monitoring całodobowy - wewnętrzny</t>
  </si>
  <si>
    <t>Zespół Szkół Ponadgimnazjalnych w Kobylnikach</t>
  </si>
  <si>
    <t>Droga dojazdowa /asfalt/</t>
  </si>
  <si>
    <t>Kobylniki</t>
  </si>
  <si>
    <t xml:space="preserve">Boiska szkolne </t>
  </si>
  <si>
    <t>zajęcia szkolne</t>
  </si>
  <si>
    <t>Kobylniki3 , 88-150 kruszwica</t>
  </si>
  <si>
    <t>Kotłownia</t>
  </si>
  <si>
    <t>ogrzewanie pomieszczeń szkoły i internatu</t>
  </si>
  <si>
    <t>1998/99</t>
  </si>
  <si>
    <t>Kobylniki 3 , 88-150 Kruszwica</t>
  </si>
  <si>
    <t>Garaże</t>
  </si>
  <si>
    <t>pojazdy szkolne</t>
  </si>
  <si>
    <t xml:space="preserve">  Kobylniki 3, 88-150 Kruszwica</t>
  </si>
  <si>
    <t>Drukarka Epson</t>
  </si>
  <si>
    <t>Kopiarka cyfrowa</t>
  </si>
  <si>
    <t>Zestaw komputerowy 14 szt.</t>
  </si>
  <si>
    <t>Zestaw komputerowy  4 szt.</t>
  </si>
  <si>
    <t>Drukarka laserowa 2 szt</t>
  </si>
  <si>
    <t>monitor Belinea 20 szt</t>
  </si>
  <si>
    <t>Telewizor Deovoo</t>
  </si>
  <si>
    <t>Monitor Belinea 10 zt</t>
  </si>
  <si>
    <t>Monitor 1 szt</t>
  </si>
  <si>
    <t>Monitor  2 szt</t>
  </si>
  <si>
    <t>Serwer</t>
  </si>
  <si>
    <t>Komputer Laptop</t>
  </si>
  <si>
    <t>Projektor Philips</t>
  </si>
  <si>
    <t>Aparat cyfrowy</t>
  </si>
  <si>
    <t>Projektor NECVT</t>
  </si>
  <si>
    <t>Notebook DELL</t>
  </si>
  <si>
    <t>Kamera</t>
  </si>
  <si>
    <t>Młodzieżowy Dom Kultury im. Janusza Korczaka, 88-100 Inowrocław, ul. Najświętszej Marii Panny 14 - 16</t>
  </si>
  <si>
    <t>Teatr Miejski, 88-100 Inowrocław, Plac Klasztorny 2</t>
  </si>
  <si>
    <t>Gaśnice</t>
  </si>
  <si>
    <t>Strażak</t>
  </si>
  <si>
    <t>hydranty</t>
  </si>
  <si>
    <t>czujki dymne</t>
  </si>
  <si>
    <t>kominy dymne pod sufitem sceny</t>
  </si>
  <si>
    <t>kurtyna niepalna</t>
  </si>
  <si>
    <t>każdy korytarz oddzielnie zamykany na zamki antywłamaniwe typu Gerda</t>
  </si>
  <si>
    <t xml:space="preserve">Muszla Koncertowa Parku Zdrojowego 88-100 Inowrocław, Al. Powstańców </t>
  </si>
  <si>
    <t>obiekt monitorowany przez firme ochroniarską</t>
  </si>
  <si>
    <t>gaśnica</t>
  </si>
  <si>
    <t>drzwi z 3. zamkami</t>
  </si>
  <si>
    <t>Amfiteatr 88-100 Inowrocław, ul. Świętokrzyska</t>
  </si>
  <si>
    <t>podwójne drzwi z 3. zamkami</t>
  </si>
  <si>
    <t>ogrodzenie</t>
  </si>
  <si>
    <t>Tężnia w Parku Zdrojowym 88-100 Inowrocław, ul. Boczna/Rąbińska</t>
  </si>
  <si>
    <t xml:space="preserve">imprezy zabezpiecza Straż Pożarna </t>
  </si>
  <si>
    <t>Stadion Miejski 88-100 Inowrocław, ul. Wierzbińskiego</t>
  </si>
  <si>
    <t>hydranty wodne</t>
  </si>
  <si>
    <t>Płyta Rynklu Miejskiego, 88-100 Inowrocław</t>
  </si>
  <si>
    <t>Hydranty</t>
  </si>
  <si>
    <t>Muzeum</t>
  </si>
  <si>
    <t>Instalacja sygnalizacji pożarowej,</t>
  </si>
  <si>
    <t>Inowrocław ul.Solankowa 33</t>
  </si>
  <si>
    <t>włamaniowej i napadu,  stały moni-</t>
  </si>
  <si>
    <t>toring pożarowy podłączony do PSP</t>
  </si>
  <si>
    <t xml:space="preserve">w Inowrocławiu, gaśnice, hydranty, </t>
  </si>
  <si>
    <t>koce gaśnicze, ogrodzenie, kraty</t>
  </si>
  <si>
    <t>na oknach piwnicznych , stany dozór</t>
  </si>
  <si>
    <t>Wozownia</t>
  </si>
  <si>
    <t>Czujniki i urządzenia alarmowe,</t>
  </si>
  <si>
    <t xml:space="preserve">Inowrocław ul.Solankowa 33 </t>
  </si>
  <si>
    <t>gaśnice, hydranty, stały monitoring</t>
  </si>
  <si>
    <t>pożarowy podłączony do PSP</t>
  </si>
  <si>
    <t>w Inowrocławiu, stały dozór, rolety</t>
  </si>
  <si>
    <t>zewnętrzne na oknach, ogrodzenie,</t>
  </si>
  <si>
    <t>Dom Rodziny Jana Kasprowicza</t>
  </si>
  <si>
    <t>Instalacja p/włamaniowa-czujniki</t>
  </si>
  <si>
    <t>Szymborze ul.Wielkopolska 11</t>
  </si>
  <si>
    <t>i urządzenia alarmowe, gaśnice</t>
  </si>
  <si>
    <t>hydranty, kraty w oknach, alarmy,</t>
  </si>
  <si>
    <t>okiennice drewniane, ogrodzenie.</t>
  </si>
  <si>
    <t>Centralka telefoniczna SLICAN PMS 08</t>
  </si>
  <si>
    <t>Monitor PHILIPS 17”</t>
  </si>
  <si>
    <t>Komputer ACT 1,3</t>
  </si>
  <si>
    <t>Odtwarzacz DAEWOO DVD</t>
  </si>
  <si>
    <t>Drukarka laserowa MINOLTA 1300w</t>
  </si>
  <si>
    <t>Drularka laserowa OKI B4200</t>
  </si>
  <si>
    <t>Komputer CELERON</t>
  </si>
  <si>
    <t>Monitor 17” Samsung</t>
  </si>
  <si>
    <t>Drukarka laserowa MINOLTA Page Pro 1300w</t>
  </si>
  <si>
    <t>Monitor plazmowy LCD 17”Samsung SM</t>
  </si>
  <si>
    <t>Drukarka laserowa KONICA MINOLTA Page Pro 1350w</t>
  </si>
  <si>
    <t>Kserokopiarka KM BIZHUB 163</t>
  </si>
  <si>
    <t>Aparat cyfrowy CANON A 75</t>
  </si>
  <si>
    <t>Aparat cyfrowy HP Photo Smart M517</t>
  </si>
  <si>
    <t>Wykrywacz metali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</si>
  <si>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</si>
  <si>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</si>
  <si>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</si>
  <si>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</si>
  <si>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</si>
  <si>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</si>
  <si>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</si>
  <si>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</si>
  <si>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</si>
  <si>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</si>
  <si>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</si>
  <si>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</si>
  <si>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</si>
  <si>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</si>
  <si>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</si>
  <si>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</si>
  <si>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</si>
  <si>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</si>
  <si>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</si>
  <si>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</si>
  <si>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</si>
  <si>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</si>
  <si>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</si>
  <si>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</si>
  <si>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</si>
  <si>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</si>
  <si>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</si>
  <si>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</si>
  <si>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</si>
  <si>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</si>
  <si>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</si>
  <si>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</si>
  <si>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</si>
  <si>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</si>
  <si>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</si>
  <si>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</si>
  <si>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</si>
  <si>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</si>
  <si>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</si>
  <si>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</si>
  <si>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</si>
  <si>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</si>
  <si>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</si>
  <si>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</si>
  <si>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</si>
  <si>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</si>
  <si>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47.  </t>
  </si>
  <si>
    <t>48.  </t>
  </si>
  <si>
    <t>49.  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</si>
  <si>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</si>
  <si>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</si>
  <si>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</si>
  <si>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</si>
  <si>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</si>
  <si>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</si>
  <si>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</si>
  <si>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</si>
  <si>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</si>
  <si>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</si>
  <si>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</si>
  <si>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</si>
  <si>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</si>
  <si>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</si>
  <si>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</si>
  <si>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</si>
  <si>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</si>
  <si>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</si>
  <si>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</si>
  <si>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</si>
  <si>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</si>
  <si>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</si>
  <si>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</si>
  <si>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</si>
  <si>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</si>
  <si>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</si>
  <si>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</si>
  <si>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</si>
  <si>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</si>
  <si>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</si>
  <si>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</si>
  <si>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</si>
  <si>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</si>
  <si>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</si>
  <si>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</si>
  <si>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</si>
  <si>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</si>
  <si>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</si>
  <si>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</si>
  <si>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</si>
  <si>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</si>
  <si>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</si>
  <si>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</si>
  <si>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</si>
  <si>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</si>
  <si>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</si>
  <si>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</si>
  <si>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</si>
  <si>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</si>
  <si>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</si>
  <si>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100.           </t>
  </si>
  <si>
    <t>101.           </t>
  </si>
  <si>
    <t>102.           </t>
  </si>
  <si>
    <t>103.           </t>
  </si>
  <si>
    <t>104.           </t>
  </si>
  <si>
    <t>105.           </t>
  </si>
  <si>
    <t>106.           </t>
  </si>
  <si>
    <t>107.           </t>
  </si>
  <si>
    <t>108.           </t>
  </si>
  <si>
    <t>109.           </t>
  </si>
  <si>
    <t>110.           </t>
  </si>
  <si>
    <t>111.           </t>
  </si>
  <si>
    <t>112.           </t>
  </si>
  <si>
    <t>113.           </t>
  </si>
  <si>
    <t>114.           </t>
  </si>
  <si>
    <t>115.           </t>
  </si>
  <si>
    <t>116.           </t>
  </si>
  <si>
    <t>117.           </t>
  </si>
  <si>
    <t>118.           </t>
  </si>
  <si>
    <t>119.           </t>
  </si>
  <si>
    <t>120.           </t>
  </si>
  <si>
    <t>121.           </t>
  </si>
  <si>
    <t>122.           </t>
  </si>
  <si>
    <t>123.           </t>
  </si>
  <si>
    <t>124.           </t>
  </si>
  <si>
    <t>125.           </t>
  </si>
  <si>
    <t>126.           </t>
  </si>
  <si>
    <t>127.           </t>
  </si>
  <si>
    <t>Volkswagen Passat</t>
  </si>
  <si>
    <t>WYWZZZ3CZ6P121025</t>
  </si>
  <si>
    <t>Passat</t>
  </si>
  <si>
    <t>CIN 1C11</t>
  </si>
  <si>
    <t>WVWZZZ3CZ7P16124</t>
  </si>
  <si>
    <t>CIN 0888</t>
  </si>
  <si>
    <t>kopiarka "CANON"NP..6512</t>
  </si>
  <si>
    <t>drukarka wielofunkcyjna TOSHIBA e-studio 160</t>
  </si>
  <si>
    <t>projektor BENO PB 6100</t>
  </si>
  <si>
    <t>stacja ro. P4 2,4/256/80/dvd ati/1865+monitor 17" actina 17b</t>
  </si>
  <si>
    <t>stacja ro. P4 2,4/256/80/dvd ati/live+monitor 17" actina 17b</t>
  </si>
  <si>
    <t>drukarka HPDJ6540</t>
  </si>
  <si>
    <t>drukarka hp dejskiet 920</t>
  </si>
  <si>
    <t>fax panasonik FP 908</t>
  </si>
  <si>
    <t>stacja pogody WMR</t>
  </si>
  <si>
    <t>centralka alarmowa (płyta, manipulator, obudowa, akumulator)</t>
  </si>
  <si>
    <t>zestaw komputerowy (kabel, drukarka, monitor Flatron, stacja robocza</t>
  </si>
  <si>
    <t>zestaw Celeron 2266/256/40/cdrwint + monitor lcd17 samtron 73V srebrny</t>
  </si>
  <si>
    <t>drukarka HP PSC 1610 + kabel</t>
  </si>
  <si>
    <t>monitor LCD 17"</t>
  </si>
  <si>
    <t>czujnik Paradox Digiguard 55 centralka alarmowa CA-64, centralka alarmowa CA6/CA 401-obudowa czujnik dymu, przewody, akumulator 12V- 7Ah</t>
  </si>
  <si>
    <t>amplimikser</t>
  </si>
  <si>
    <t>monitor 15"</t>
  </si>
  <si>
    <t>dygestorium 1200/PC</t>
  </si>
  <si>
    <t>Nowa Wieś Wielka – Pęchowo</t>
  </si>
  <si>
    <t>butla oranżowa</t>
  </si>
  <si>
    <t>wzmacniacz Mw4/100</t>
  </si>
  <si>
    <t>komputer Celeron D-336 2,8</t>
  </si>
  <si>
    <t>DSM-51 dydaktyczny sys. Mikroprocesowrowy (2 szt.)</t>
  </si>
  <si>
    <t>daewoo telewizor 21"</t>
  </si>
  <si>
    <t>daewoo DVD</t>
  </si>
  <si>
    <t>telewizor 28" +DVD</t>
  </si>
  <si>
    <t>monitor 17" LCD Samsung 710N Silver (3 szt.)</t>
  </si>
  <si>
    <t>zestaw komputerwoy Celeron (3 szt.)</t>
  </si>
  <si>
    <t>zestaw komputerowy - serwer z myszką, klawiatura GB87 16 CVN4, monitor LCD 17 Samsung 710N MJV17 wraz z Microsoft Windows Small i oprogramowaniem antywirusem</t>
  </si>
  <si>
    <t>jednostka centralna Vobis Digital MX Junior PRO z klawiaturą, myszami optycznymi, mikrofonami i systemem operacyjnym (14 szt.)</t>
  </si>
  <si>
    <r>
      <t xml:space="preserve">Rodzaj wartości pojazdu               </t>
    </r>
    <r>
      <rPr>
        <sz val="8"/>
        <rFont val="Verdana"/>
        <family val="2"/>
      </rPr>
      <t xml:space="preserve"> (z VAT )</t>
    </r>
  </si>
  <si>
    <t>2033 C</t>
  </si>
  <si>
    <t>Cierpice – Rojewo – Inowrocław</t>
  </si>
  <si>
    <t>1,313 (Inowrocław, ul. Orłowska)</t>
  </si>
  <si>
    <t>2347 C</t>
  </si>
  <si>
    <t>Gąsawa – Obudno – Słaboszewo – Pakość</t>
  </si>
  <si>
    <t>0,727 (Pakość, ul. Radłowska)</t>
  </si>
  <si>
    <t>2359 C</t>
  </si>
  <si>
    <t>Łabiszyn – Będzitowo – Lisewo Kościelne</t>
  </si>
  <si>
    <t>2367 C</t>
  </si>
  <si>
    <t>Mamlicz – Jordanowo</t>
  </si>
  <si>
    <t>2368 C</t>
  </si>
  <si>
    <t>Barcin – Złotowo – Złotniki Kujawskie</t>
  </si>
  <si>
    <t>2401 C</t>
  </si>
  <si>
    <t>Mokre – Krzekotowo – Pakość</t>
  </si>
  <si>
    <t>1,120 (Pakość, ul, Mogileńska)</t>
  </si>
  <si>
    <t>2407 C</t>
  </si>
  <si>
    <t>Kołodziejewko – Kołodziejewo – Trląg</t>
  </si>
  <si>
    <t>2448 C</t>
  </si>
  <si>
    <t>Stodoły – Książ - Sukowy</t>
  </si>
  <si>
    <t>2450 C</t>
  </si>
  <si>
    <t>Stodoły – Kraszyce – Polanowice</t>
  </si>
  <si>
    <t>2451 C</t>
  </si>
  <si>
    <t>Młynice – Sukowy – Baranowo</t>
  </si>
  <si>
    <t>2503 C</t>
  </si>
  <si>
    <t>Rucewo – Tarkowo Górne – droga nr 25</t>
  </si>
  <si>
    <t>2504 C</t>
  </si>
  <si>
    <t>Tarkowo Dolne – Tarkowo Górne</t>
  </si>
  <si>
    <t>2505 C</t>
  </si>
  <si>
    <t>Będzitowo – Mamlicz</t>
  </si>
  <si>
    <t>2506 C</t>
  </si>
  <si>
    <t>Lisewo Kościelne – Krężoły</t>
  </si>
  <si>
    <t>2507 C</t>
  </si>
  <si>
    <t>Jaksice – Tuczno – Rybitwy</t>
  </si>
  <si>
    <t>2508 C</t>
  </si>
  <si>
    <t>Wojdal – Pakość</t>
  </si>
  <si>
    <t>0,493 (Pakość, ul. Krzyżanowskiego)</t>
  </si>
  <si>
    <t>2509 C</t>
  </si>
  <si>
    <t>Jaksice – Wielowieś</t>
  </si>
  <si>
    <t>2510 C</t>
  </si>
  <si>
    <t>Helenowo – Cieślin</t>
  </si>
  <si>
    <t>2511 C</t>
  </si>
  <si>
    <t>Sójkowo – Sławęcin</t>
  </si>
  <si>
    <t>2512 C</t>
  </si>
  <si>
    <t>Krężoły – Tuczno</t>
  </si>
  <si>
    <t>2513 C</t>
  </si>
  <si>
    <t>Stara Wieś – Żelechlin</t>
  </si>
  <si>
    <t>2514 C</t>
  </si>
  <si>
    <t>Liszkowo – Jaksice</t>
  </si>
  <si>
    <t>2515 C</t>
  </si>
  <si>
    <t>Łążyn – Ściborze</t>
  </si>
  <si>
    <t>2516 C</t>
  </si>
  <si>
    <t>Jaksice – Orłowo</t>
  </si>
  <si>
    <t>2517 C</t>
  </si>
  <si>
    <t>Sławęcinek - Gnojno</t>
  </si>
  <si>
    <t>2518 C</t>
  </si>
  <si>
    <t>Czyste – Inowrocław</t>
  </si>
  <si>
    <t>1,766 (Inowrocław, ul, Marcinkowskiego)</t>
  </si>
  <si>
    <t>2519 C</t>
  </si>
  <si>
    <t>Dąbie – Chrząstowo</t>
  </si>
  <si>
    <t>2520 C</t>
  </si>
  <si>
    <t>Chrząstowo – Wielowieś</t>
  </si>
  <si>
    <t>2521 C</t>
  </si>
  <si>
    <t>Płonkowo – Wierzchosławice</t>
  </si>
  <si>
    <t>2522 C</t>
  </si>
  <si>
    <t>Ściborze - Mierogoniewice</t>
  </si>
  <si>
    <t>2523 C</t>
  </si>
  <si>
    <t>Wierzchosławice – Szadłowice</t>
  </si>
  <si>
    <t>2524 C</t>
  </si>
  <si>
    <t>Orłowo – Latkowo</t>
  </si>
  <si>
    <t>2525 C</t>
  </si>
  <si>
    <t>Lipie – Kijewo – Murzynno</t>
  </si>
  <si>
    <t>2526 C</t>
  </si>
  <si>
    <t>Kijewo – Kawęczyn</t>
  </si>
  <si>
    <t>2527 C</t>
  </si>
  <si>
    <t>Gęzewo – Kawęczyn</t>
  </si>
  <si>
    <t>2528 C</t>
  </si>
  <si>
    <t>Murzynno – Żyrosławice – Opoczki - Przybranowo</t>
  </si>
  <si>
    <t>2529 C</t>
  </si>
  <si>
    <t>Murzynno – Klepary</t>
  </si>
  <si>
    <t>2530 C</t>
  </si>
  <si>
    <t>Ośniszczewo – Zduny – Opoki</t>
  </si>
  <si>
    <t>2531 C</t>
  </si>
  <si>
    <t>Murzynno – Wonorze</t>
  </si>
  <si>
    <t>2532 C</t>
  </si>
  <si>
    <t>Zagajewice – Ośniszczewo</t>
  </si>
  <si>
    <t>2533 C</t>
  </si>
  <si>
    <t>Lipie – Modliborzyce</t>
  </si>
  <si>
    <t>2534 C</t>
  </si>
  <si>
    <t>Ostrowo – Gąski</t>
  </si>
  <si>
    <t>2535 C</t>
  </si>
  <si>
    <t>Słońsko – Gąski</t>
  </si>
  <si>
    <t>2536 C</t>
  </si>
  <si>
    <t>Szadłowice – Parchanie</t>
  </si>
  <si>
    <t>2537 C</t>
  </si>
  <si>
    <t>Parchanie – Gąski</t>
  </si>
  <si>
    <t>2538 C</t>
  </si>
  <si>
    <t>Balin ­- Słońsko</t>
  </si>
  <si>
    <t>2539 C</t>
  </si>
  <si>
    <t>Słońsko – Olszewice</t>
  </si>
  <si>
    <t>2540 C</t>
  </si>
  <si>
    <t>Olszewice – Turzany</t>
  </si>
  <si>
    <t>2541 C</t>
  </si>
  <si>
    <t>Balczewo – Dziennice</t>
  </si>
  <si>
    <t>2542 C</t>
  </si>
  <si>
    <t>Modliborzyce - Parchanie</t>
  </si>
  <si>
    <t>2543 C</t>
  </si>
  <si>
    <t>Ośniszczewko – Brudnia – Stanomin</t>
  </si>
  <si>
    <t>2544 C</t>
  </si>
  <si>
    <t>Stanomin – Mleczkowo – Dąbrowa Biskupia</t>
  </si>
  <si>
    <t>2545 C</t>
  </si>
  <si>
    <t>Inowrocław – Jacewo – Ośniszczewko</t>
  </si>
  <si>
    <t>1,200 (Inowrocław, ul. Jacewska)</t>
  </si>
  <si>
    <t>2546 C</t>
  </si>
  <si>
    <t>Radłowo – Ludwiniec</t>
  </si>
  <si>
    <t>2547 C</t>
  </si>
  <si>
    <t>Pakość – Giebnia</t>
  </si>
  <si>
    <t>2548 C</t>
  </si>
  <si>
    <t>Rybitwy – Janikowo</t>
  </si>
  <si>
    <t>3,024 (Janikowo, ul. Przemysłowa)</t>
  </si>
  <si>
    <t>2549 C</t>
  </si>
  <si>
    <t>Dobieszewice – Augustynowo</t>
  </si>
  <si>
    <t>2550 C</t>
  </si>
  <si>
    <t>Broniewice – Kołodziejewo – droga nr 2426</t>
  </si>
  <si>
    <t>2551 C</t>
  </si>
  <si>
    <t>Pałuczyna – Kołodziejewo</t>
  </si>
  <si>
    <t>2552 C</t>
  </si>
  <si>
    <t>Dębowo – Korytkowo</t>
  </si>
  <si>
    <t>2553 C</t>
  </si>
  <si>
    <t>Cieślin – Kościelec – Janikowo – do drogi 255</t>
  </si>
  <si>
    <t>0,815 (Janikowo, ul. 1 Maja)</t>
  </si>
  <si>
    <t>1,104 (Janikowo, ul. Powstańców Wielkopolskich)</t>
  </si>
  <si>
    <t>2554 C</t>
  </si>
  <si>
    <t>2555 C</t>
  </si>
  <si>
    <t>Kościelec – Batkowo – Inowrocław</t>
  </si>
  <si>
    <t>0,840 (Inowrocław, ul. Batkowska)</t>
  </si>
  <si>
    <t>2556 C</t>
  </si>
  <si>
    <t>Piotrkowice – Krusza Podlotowa</t>
  </si>
  <si>
    <t>2557 C</t>
  </si>
  <si>
    <t>Krusza Zamkowa – Krusza Duchowna</t>
  </si>
  <si>
    <t>2558 C</t>
  </si>
  <si>
    <t>Janikowo – Tupadły</t>
  </si>
  <si>
    <t>0,623 (Janikowo, ul. Szkolna)</t>
  </si>
  <si>
    <t>2559 C</t>
  </si>
  <si>
    <t>Janikowo – Kołuda Mała</t>
  </si>
  <si>
    <t>0,431 (Janikowo, ul.</t>
  </si>
  <si>
    <t>Ustronie)</t>
  </si>
  <si>
    <t>2560 C</t>
  </si>
  <si>
    <t>droga nr 2558 – Kołuda Wielka</t>
  </si>
  <si>
    <t>2561 C</t>
  </si>
  <si>
    <t>Janikowo – Sielec – Kołuda Wielka</t>
  </si>
  <si>
    <t>0,514 (Janikowo, ul. Wiejska)</t>
  </si>
  <si>
    <t>2562 C</t>
  </si>
  <si>
    <t>Balice – Rzadkwin</t>
  </si>
  <si>
    <t>2563 C</t>
  </si>
  <si>
    <t>Ołdrzychowo - Górki</t>
  </si>
  <si>
    <t>2564 C</t>
  </si>
  <si>
    <t>Balice – Górki – Ciechrz</t>
  </si>
  <si>
    <t>2565 C</t>
  </si>
  <si>
    <t>Janowice – Bożejewice – Sławsk Wielki</t>
  </si>
  <si>
    <t>2566 C</t>
  </si>
  <si>
    <t>Inowrocław – Marulewy</t>
  </si>
  <si>
    <t>0,306 (Inowrocław, ul. Reymonta)</t>
  </si>
  <si>
    <t>2567 C</t>
  </si>
  <si>
    <t>Inowrocław – Sikorowo – Dulsk</t>
  </si>
  <si>
    <t>2,039(Inowrocław, ul. Mątewska)</t>
  </si>
  <si>
    <t>2568 C</t>
  </si>
  <si>
    <t>Sikorowo – Kruszwica</t>
  </si>
  <si>
    <t>1,393 (Kruszwica, ul. Cmentarna)</t>
  </si>
  <si>
    <t>2569 C</t>
  </si>
  <si>
    <t>Szarlej – Karczyn – Dulsk – droga nr 252</t>
  </si>
  <si>
    <t>2570 C</t>
  </si>
  <si>
    <t>Pieranie – Papros</t>
  </si>
  <si>
    <t>2571 C</t>
  </si>
  <si>
    <t>Dziewa – Konary</t>
  </si>
  <si>
    <t>2572 C</t>
  </si>
  <si>
    <t>Bąkowo – Chrustowo</t>
  </si>
  <si>
    <t>2573 C</t>
  </si>
  <si>
    <t>Dąbrowa Biskupia – Przybysław</t>
  </si>
  <si>
    <t>2574 C</t>
  </si>
  <si>
    <t>Kruszwica – Papros – Bronisław – Dobre</t>
  </si>
  <si>
    <t>0,475 (Kruszwica, ul. Tryszczyńska)</t>
  </si>
  <si>
    <t>2575 C</t>
  </si>
  <si>
    <t>Wola Wapowska – Skotniki – Szostka Duża – Broniewo</t>
  </si>
  <si>
    <t>2576 C</t>
  </si>
  <si>
    <t>Piecki – Piaski – Wola Wapowska</t>
  </si>
  <si>
    <t>2577 C</t>
  </si>
  <si>
    <t>Bródzki – Bachorce</t>
  </si>
  <si>
    <t>2578 C</t>
  </si>
  <si>
    <t>Bródzki – Głębokie</t>
  </si>
  <si>
    <t>2579 C</t>
  </si>
  <si>
    <t>Gocanowo - Janocin</t>
  </si>
  <si>
    <t>2580 C</t>
  </si>
  <si>
    <t>Rzepiszyn – Łagiewniki</t>
  </si>
  <si>
    <t>2581 C</t>
  </si>
  <si>
    <t>Kruszwica – Włostowo – Krzywe Kolano</t>
  </si>
  <si>
    <t>1,150 (Kruszwica, ul. Poznańska)</t>
  </si>
  <si>
    <t>2582 C</t>
  </si>
  <si>
    <t>Kruszwica – Racice</t>
  </si>
  <si>
    <t>2583 C</t>
  </si>
  <si>
    <t>Baranowo – Racice</t>
  </si>
  <si>
    <t>2584 C</t>
  </si>
  <si>
    <t>Polanowice – Giżewo</t>
  </si>
  <si>
    <t>2585 C</t>
  </si>
  <si>
    <t>Słabęcin – Baranowo</t>
  </si>
  <si>
    <t>2586 C</t>
  </si>
  <si>
    <t>Racice – Lachmirowice</t>
  </si>
  <si>
    <t>2587 C</t>
  </si>
  <si>
    <t>Gocanowo – Rusinowo – droga nr 62</t>
  </si>
  <si>
    <t>2588 C</t>
  </si>
  <si>
    <t>Chełmce – Chełmce stacja kolejowa</t>
  </si>
  <si>
    <t>2589 C</t>
  </si>
  <si>
    <t>Chełmce – Kobylnica – Witowice</t>
  </si>
  <si>
    <t>2590 C</t>
  </si>
  <si>
    <t>Kicko – Brześć – Kaspral – Piotrków Kujawski</t>
  </si>
  <si>
    <t>2591 C</t>
  </si>
  <si>
    <t>Ostrowo – Witowiczki</t>
  </si>
  <si>
    <t>2592 C</t>
  </si>
  <si>
    <t>Ostrowo – Złotowo – Brześć</t>
  </si>
  <si>
    <t>3401 C</t>
  </si>
  <si>
    <t>Inowrocław, ul. Cegielna</t>
  </si>
  <si>
    <t>3402 C</t>
  </si>
  <si>
    <t>Inowrocław, ul. Dubienka</t>
  </si>
  <si>
    <t>3403 C</t>
  </si>
  <si>
    <t>Inowrocław, ul. Św. Ducha</t>
  </si>
  <si>
    <t>3404 C</t>
  </si>
  <si>
    <t>Inowrocław, ul. Kopernika</t>
  </si>
  <si>
    <t>3405 C</t>
  </si>
  <si>
    <t>Inowrocław, ul. Królowej Jadwigi</t>
  </si>
  <si>
    <t>3406 C</t>
  </si>
  <si>
    <t>Inowrocław, ul. Krzywoustego</t>
  </si>
  <si>
    <t>3407 C</t>
  </si>
  <si>
    <t>Inowrocław, ul. Marulewska</t>
  </si>
  <si>
    <t>3408 C</t>
  </si>
  <si>
    <t>Inowrocław, ul. Miechowicka</t>
  </si>
  <si>
    <t>3409 C</t>
  </si>
  <si>
    <t>Inowrocław, ul. Narutowicza</t>
  </si>
  <si>
    <t>3410 C</t>
  </si>
  <si>
    <t>Inowrocław, al. Niepodległości</t>
  </si>
  <si>
    <t>3411 C</t>
  </si>
  <si>
    <t>Inowrocław, al. Okrężna</t>
  </si>
  <si>
    <t>Alarm p.poż w serwerowni</t>
  </si>
  <si>
    <t>Elektroniczny sysytem do Sali operacyjnej</t>
  </si>
  <si>
    <t>Klimatyzacja</t>
  </si>
  <si>
    <t>&lt;-elektronika starsza niż 4 lata+sieć strukturalna 2008</t>
  </si>
  <si>
    <t>(szacunkowa wartość odtworzeniowa)</t>
  </si>
  <si>
    <t>wg wartości rzeczywistej</t>
  </si>
  <si>
    <t>PPP</t>
  </si>
  <si>
    <t>PPP filia  w Kruszwicy ul. Rybacka 20</t>
  </si>
  <si>
    <t>ul.Mątewska 17, 88-100 Inowrocław</t>
  </si>
  <si>
    <t>Szafy w gabinetach oraz gabinety zamykane na klucz.Budynek administrowany i zabezpieczany przez Starostwo Powiatowe, drzwi gabinetów zabezpieczone zamkami, szafy w gabinetach również zamykane na klucz.Na korytarzach znajdują się kamery monitoringu, poza tym zapewniona jest całodobowa ochrona budynku przez agencje ochrony .Na korytarzach znajdują sie gaśnice proszkowe (po 1 sztuce na każdym z 2 pięter zajmowanych przez Poradnię). W pomieszczeniu archiwum poradni na II piętrze również znajduje sie gaśnica proszkowa.</t>
  </si>
  <si>
    <t>ul.Rybacka 20, 88-150 Kruszwica</t>
  </si>
  <si>
    <t>budynek administrowany i zabezpieczany przez Urząd Miasta i Gminy w Kruszwicy</t>
  </si>
  <si>
    <t>drzwi gabinetów zabezpieczone zamkiam, na korytarzach znajdują się gaśnice proszkowe</t>
  </si>
  <si>
    <t>Drukarka Kyocera FS-C 5020 N</t>
  </si>
  <si>
    <t>Drukarka Kyocera FS-C 5030 N</t>
  </si>
  <si>
    <t>Projektor SHARP PGA 10 x A LCD 1300</t>
  </si>
  <si>
    <t>Infokiosk multimedialny stojący</t>
  </si>
  <si>
    <t>Switch 3 COM SS  3 4924 24 PORT</t>
  </si>
  <si>
    <t>Firewall Fortigate FG 100 AV/TPS/VPN/HA</t>
  </si>
  <si>
    <t>Drukarka Laserowa OKI B 6300</t>
  </si>
  <si>
    <t>Drukarka Laserowa OKI B 6200 DN typ II</t>
  </si>
  <si>
    <t>Drukarka Laserowa OKI B 3100 kolor</t>
  </si>
  <si>
    <t>Serwer DELL Pover Edge 1800</t>
  </si>
  <si>
    <t>Drukarka laserowa OKI B 6300</t>
  </si>
  <si>
    <t>Drukarka laser OKI C 3200 kolor</t>
  </si>
  <si>
    <t>Notebook DELL Latutide D 510</t>
  </si>
  <si>
    <t>Notebook DELL Latutide D 610</t>
  </si>
  <si>
    <t>Projektor DELL 2300 MP</t>
  </si>
  <si>
    <t>Napęd optyczny DVD RW</t>
  </si>
  <si>
    <t>UPS typ II Ever Siniline 1600</t>
  </si>
  <si>
    <t>Szafa serwerowa 19” z wyposaż.</t>
  </si>
  <si>
    <t>Powielacz Riso RZ200</t>
  </si>
  <si>
    <t>Serwer IMB ESERWER x 346</t>
  </si>
  <si>
    <t>Serwer.konsola zarządzająca</t>
  </si>
  <si>
    <t>Urządzenie wielofunkcyjne EPSON CX 11MF</t>
  </si>
  <si>
    <t>Drukarka laserowa KYOCERA FS9530DN</t>
  </si>
  <si>
    <t>Serwer IMB xSeries 325</t>
  </si>
  <si>
    <t>Komputer NTT KANTATA 28000</t>
  </si>
  <si>
    <t>Drukarka laser.Page Master 402N</t>
  </si>
  <si>
    <t>Kopiarka cyfrowa KYOCERA 3232</t>
  </si>
  <si>
    <t>Notebook TOSHIBA SATELITE A 200</t>
  </si>
  <si>
    <t>Projektor EPSON EMP 7900NL</t>
  </si>
  <si>
    <t>FIREWALL FORTIGATE FG 300A BUNDLE</t>
  </si>
  <si>
    <t>Urządzenie sieciowe FORTIANALZER 800 M</t>
  </si>
  <si>
    <t>Drukarka EPSON STYLUS PHOTO</t>
  </si>
  <si>
    <t>Klimatyzator AUX A5W H24</t>
  </si>
  <si>
    <t>Laminator „OPUS PROFILAN”</t>
  </si>
  <si>
    <t>Powiatowy Urząd Pracy</t>
  </si>
  <si>
    <t xml:space="preserve">  ───</t>
  </si>
  <si>
    <t>RENAULT</t>
  </si>
  <si>
    <t>LAGUNA</t>
  </si>
  <si>
    <t>VF 1B56G0521932583</t>
  </si>
  <si>
    <t>CIN 77SS</t>
  </si>
  <si>
    <t>30.03.2000 r</t>
  </si>
  <si>
    <t>01.04.2009</t>
  </si>
  <si>
    <t>230 TYS.</t>
  </si>
  <si>
    <t>ALARM</t>
  </si>
  <si>
    <t>31.03.08 r</t>
  </si>
  <si>
    <t>30.03.09 r</t>
  </si>
  <si>
    <t>8-100 Inowrocław, Św. Ducha 90</t>
  </si>
  <si>
    <t>przeciw pożarowe-gaśnice- 9 sztuk</t>
  </si>
  <si>
    <t>przeciw kradzieżowe- kraty na oknach, alarm,</t>
  </si>
  <si>
    <t>dozór pracowników- część doby i agencja ochorny-</t>
  </si>
  <si>
    <t>część doby</t>
  </si>
  <si>
    <t>27.03.2001.</t>
  </si>
  <si>
    <t>Monitor Hivision 17</t>
  </si>
  <si>
    <t>Sieć komputerowa</t>
  </si>
  <si>
    <t>22.06.2001.</t>
  </si>
  <si>
    <t>Serwer IBM*Series</t>
  </si>
  <si>
    <t>07.09.2001.</t>
  </si>
  <si>
    <t>Zasilacz APC SMART UPS</t>
  </si>
  <si>
    <t>UPS APC Back 350</t>
  </si>
  <si>
    <t>15.10.2001.</t>
  </si>
  <si>
    <t>UPS 300 APC zasilacz</t>
  </si>
  <si>
    <t>14.11.2001.</t>
  </si>
  <si>
    <t>Karta sieciowa 3COM</t>
  </si>
  <si>
    <t>15.11.2001.</t>
  </si>
  <si>
    <t>Dysk HDD IBM</t>
  </si>
  <si>
    <t>13.12.2001.</t>
  </si>
  <si>
    <t>Pamięć oper. do serwera</t>
  </si>
  <si>
    <t>UPS APC 350 VA</t>
  </si>
  <si>
    <t>02.09.2003.</t>
  </si>
  <si>
    <t>Monitor Compaq 17 S7500</t>
  </si>
  <si>
    <t>Zestaw komputerowy HP</t>
  </si>
  <si>
    <t>23.12.2003.</t>
  </si>
  <si>
    <t>Monitor 17 CRT HP</t>
  </si>
  <si>
    <t>Symantec FFW 200</t>
  </si>
  <si>
    <t>12.05.2004.</t>
  </si>
  <si>
    <t>Monitor Hyunday 17</t>
  </si>
  <si>
    <t>05.11.2004.</t>
  </si>
  <si>
    <t>Serwer HP PROLIANT</t>
  </si>
  <si>
    <t>23.12.2005.</t>
  </si>
  <si>
    <t>Zestaw komp. HP DX2000</t>
  </si>
  <si>
    <t>Monitor 17 LCD Belinea</t>
  </si>
  <si>
    <t>UPS Ever Duo Pro 350</t>
  </si>
  <si>
    <t>10.07.2006.</t>
  </si>
  <si>
    <t>Monitor Hyunday LCDL72D</t>
  </si>
  <si>
    <t>Zestaw komp.HPDX2200 MTP4-630</t>
  </si>
  <si>
    <t>Zestaw komp.HP dx2200</t>
  </si>
  <si>
    <t>14.09.2006.</t>
  </si>
  <si>
    <t>RAZEM GRUPA 4</t>
  </si>
  <si>
    <t>Drukarka HP DJ 1125C</t>
  </si>
  <si>
    <t>19.03.2001.</t>
  </si>
  <si>
    <t>Drukarka OKI 3321</t>
  </si>
  <si>
    <t>26.03.2001.</t>
  </si>
  <si>
    <t>Drukarka LJ HP1100</t>
  </si>
  <si>
    <t>Drukarka HP LJ 1100</t>
  </si>
  <si>
    <t>Drukarka OKI 321</t>
  </si>
  <si>
    <t>Drukarka HP LJ1100</t>
  </si>
  <si>
    <t>28.03.2001.</t>
  </si>
  <si>
    <t>25.04.2001.</t>
  </si>
  <si>
    <t>Kserokopiarka Panasonic</t>
  </si>
  <si>
    <t>13.06.2001.</t>
  </si>
  <si>
    <t>Drukarka HP DJ 959C</t>
  </si>
  <si>
    <t>kraty w oknach w piwnicy</t>
  </si>
  <si>
    <t>żaluzje antywłamaniowe na oknach w pomieszczeniach</t>
  </si>
  <si>
    <t>biurowych na parterze(administracja, dyrektor )</t>
  </si>
  <si>
    <t xml:space="preserve">dozór całodobowy pracowniczy </t>
  </si>
  <si>
    <t>Budynek kostnica</t>
  </si>
  <si>
    <t>nieużytkowy</t>
  </si>
  <si>
    <t>dozorca nocny</t>
  </si>
  <si>
    <t>Kawęczyn 4</t>
  </si>
  <si>
    <t>Budynek główny</t>
  </si>
  <si>
    <t>budynek mieszkalny</t>
  </si>
  <si>
    <t>XIX w</t>
  </si>
  <si>
    <t>inst.p/poz,gaśnice,hydranty,kraty</t>
  </si>
  <si>
    <t>budynek mieszkalnmy</t>
  </si>
  <si>
    <t>ok..1930</t>
  </si>
  <si>
    <t>gaśnice</t>
  </si>
  <si>
    <t>Portiernia nr 4</t>
  </si>
  <si>
    <t>budynek dozorcy</t>
  </si>
  <si>
    <t>wideofon,gaśnica</t>
  </si>
  <si>
    <t>Parchanie 9</t>
  </si>
  <si>
    <t>Budynek agr.prądotw.</t>
  </si>
  <si>
    <t>dodatk.zasilanie</t>
  </si>
  <si>
    <t>całodobowy dozór</t>
  </si>
  <si>
    <t>Garaż murowany</t>
  </si>
  <si>
    <t>garażowanie pojazdów</t>
  </si>
  <si>
    <t>instalacja odgromowa</t>
  </si>
  <si>
    <t>GRUPY ŚRODKÓW TRWAŁYCH I INNYCH</t>
  </si>
  <si>
    <t>WARTOŚĆ KSIĘGOWA BRUTTO (łączna wartość wszystkich środków ewidencjonowanych w poszczególnej grupie księgowej)</t>
  </si>
  <si>
    <t>Grupa III</t>
  </si>
  <si>
    <t>Grupa V</t>
  </si>
  <si>
    <t>grupa 014 (zbiory biblioteczne)</t>
  </si>
  <si>
    <t>Razem</t>
  </si>
  <si>
    <t>Parking wokół budynku Starostwa Powiatowego</t>
  </si>
  <si>
    <t>Rok</t>
  </si>
  <si>
    <t xml:space="preserve"> - </t>
  </si>
  <si>
    <t>Lp.</t>
  </si>
  <si>
    <t>Lokalizacja (adres)</t>
  </si>
  <si>
    <t>Zabezpieczenia (znane zabezpieczenia p-poż i przeciw kradzieżowe)</t>
  </si>
  <si>
    <t>Roosevelta 36-38, 88-100 Inowrocław</t>
  </si>
  <si>
    <t>Centrala tel. NCT 18x0 karta NCT</t>
  </si>
  <si>
    <t>Wyposażony w system kamer video – podgląd w Straży Miejskiej. Dolna kondygnacja posiada wszystkie okna antywłamaniowe. Ośrodek dokumentacji kartograficznej wyposażony jest w oddzielną instalację alarmową. Pomieszczenia zawierające dane o charakterze niejawnym wyposażone są dodatkowo w drzwi antywłamaniowe oraz kraty.Sprzęt przeciwpożarowy: 2 koce gaśnicze, 9 szt. gaśnic proszkowych oraz 9 szt. gaśnic śniegowych. Kondygnacje budynku przez całą dobę dozorowane są przez Straż Miejską.</t>
  </si>
  <si>
    <t>Centrum Kształcenia Ustawicznego im. S.Żeromskiego w Inowroclawiu</t>
  </si>
  <si>
    <t>budynek szkolny</t>
  </si>
  <si>
    <t>gasnice proszkowe - 25 szt.</t>
  </si>
  <si>
    <t xml:space="preserve">Inowrocław, ul. Średnia 9 </t>
  </si>
  <si>
    <t>hydranty-2 szt.</t>
  </si>
  <si>
    <t>kraty w oknach</t>
  </si>
  <si>
    <t>dozór agencji ochrony-część doby</t>
  </si>
  <si>
    <t xml:space="preserve">CKU </t>
  </si>
  <si>
    <t>centrala telefoniczna Slican</t>
  </si>
  <si>
    <t>komputer Dell-optiplex Gx620-14 szt.</t>
  </si>
  <si>
    <t>Komputer Serwe Dell PowerEdge-2 szt.</t>
  </si>
  <si>
    <t>Komputer z nagrywarką DVD-Dell GX 620 - 1 szt.</t>
  </si>
  <si>
    <t>Skaner A 9800 z przystawką Tma</t>
  </si>
  <si>
    <t>Drukarka Laserowa sieciowaA3 Lexmark</t>
  </si>
  <si>
    <t>Drukarka Laserowa sieciowaA4 Lexmark</t>
  </si>
  <si>
    <t>Komputer przenośny z systemem operacyjnym</t>
  </si>
  <si>
    <t>Wideoprojektor Besiq MP 610</t>
  </si>
  <si>
    <t>Monitor LCD Samsung Elektronics 17"- 17 szt.</t>
  </si>
  <si>
    <t>Zestaw komputerowy Intel Celeron</t>
  </si>
  <si>
    <t>Monitor MC 17 Necfe 770</t>
  </si>
  <si>
    <t xml:space="preserve">Zestaw komputerowy </t>
  </si>
  <si>
    <t>Noteb.Toshiba L 20-183 - 2 szt.</t>
  </si>
  <si>
    <t>Centrum Kształcenia Ustawicznego im. S.Żeromskiego w Inowrocławiu</t>
  </si>
  <si>
    <t>Centrum Ksztalcenia Ustawicznego im. S.Zeromskiego w Inowroclawiu</t>
  </si>
  <si>
    <t>polonez</t>
  </si>
  <si>
    <t>caro</t>
  </si>
  <si>
    <t>CIN L 751</t>
  </si>
  <si>
    <t>Centrum Kształcenia Ustawicznego im.Stefana Żeromskiego</t>
  </si>
  <si>
    <t>Centrum Kształcenia Ustawicznego im.S.Żeromskiego w Inowrocławiu</t>
  </si>
  <si>
    <t>88-100 Inowrocław, ul.Średnia 9</t>
  </si>
  <si>
    <t>Dom Dziecka w Jaksicach Placówka Wielofunkcyjna</t>
  </si>
  <si>
    <t>Budynek mieszkalny</t>
  </si>
  <si>
    <t>mieszkania wychowanków, pom. terapełtyczne. i biurowe</t>
  </si>
  <si>
    <t>zgodnia z p.( 2)</t>
  </si>
  <si>
    <t>88-181 Jaksice ul. Sportowa 4</t>
  </si>
  <si>
    <t>Stodoła</t>
  </si>
  <si>
    <t>przech. słomy, siana</t>
  </si>
  <si>
    <t>j.w</t>
  </si>
  <si>
    <t>"</t>
  </si>
  <si>
    <t>Szopa</t>
  </si>
  <si>
    <t>narzędzia gospodarcze</t>
  </si>
  <si>
    <t>Chlewnia</t>
  </si>
  <si>
    <t>pom. dla zwierząt</t>
  </si>
  <si>
    <t>garaż ,pralnia, pom. Gospodarcze</t>
  </si>
  <si>
    <t xml:space="preserve">Dom Dziecka w Jaksicach Placówka Wielofunkcyjna </t>
  </si>
  <si>
    <t>2003r</t>
  </si>
  <si>
    <t>zestaw Komputer "Smart"CEL 800</t>
  </si>
  <si>
    <t>zestaw komputer. "SONATA"</t>
  </si>
  <si>
    <t>zestaw. Komputer. "OPTIMUS"</t>
  </si>
  <si>
    <t>zestaw. Komputer. ASUS 775</t>
  </si>
  <si>
    <t>2006r</t>
  </si>
  <si>
    <t>zestaw komputer. MODE COM , mon. SIEMENS</t>
  </si>
  <si>
    <t>zestaw komputer. OPTIPLEX 210L</t>
  </si>
  <si>
    <t>monitor JCD LG 17</t>
  </si>
  <si>
    <t>zestaw komputer. ASUS P5ND2SE</t>
  </si>
  <si>
    <t>2007r</t>
  </si>
  <si>
    <t>Aparat fot. "KODAK" 6230</t>
  </si>
  <si>
    <t>ACR-NOTEBOC 1642</t>
  </si>
  <si>
    <t>komp. Notebok AcevTravel Mate 5520</t>
  </si>
  <si>
    <t>Projektor EpsonLCD</t>
  </si>
  <si>
    <t>Monitoring</t>
  </si>
  <si>
    <t>prot. przek. 1.04.2007r</t>
  </si>
  <si>
    <t>Grupa IX ( inwentarz żywy)</t>
  </si>
  <si>
    <t xml:space="preserve">Volkswagen Transporter </t>
  </si>
  <si>
    <t>7HB 142 1,9 TDI</t>
  </si>
  <si>
    <t>WV2ZZZ7HZ6X020026</t>
  </si>
  <si>
    <t>CIN 7C22</t>
  </si>
  <si>
    <t>Radiotelefon CB ,Antena magnetyczna IC-1000</t>
  </si>
  <si>
    <t>22.12.2005r</t>
  </si>
  <si>
    <t>21.12.2008r</t>
  </si>
  <si>
    <t>780kg</t>
  </si>
  <si>
    <t>2800kg</t>
  </si>
  <si>
    <t>POLONEZ</t>
  </si>
  <si>
    <t>CARO 1</t>
  </si>
  <si>
    <t>SUPB1CKHWW150333</t>
  </si>
  <si>
    <t>BDW5230</t>
  </si>
  <si>
    <t>03.12.1998r</t>
  </si>
  <si>
    <t>04.12.2008r</t>
  </si>
  <si>
    <t>URSUS</t>
  </si>
  <si>
    <t>C-360</t>
  </si>
  <si>
    <t>BYN310X</t>
  </si>
  <si>
    <t xml:space="preserve">Ciągnik Roln. </t>
  </si>
  <si>
    <t>24.05.1978</t>
  </si>
  <si>
    <t>w trakcie przeglądu</t>
  </si>
  <si>
    <t xml:space="preserve">AUTOSAN </t>
  </si>
  <si>
    <t>D-47A</t>
  </si>
  <si>
    <t>BYP080H</t>
  </si>
  <si>
    <t>Przycz.Cięż.S.</t>
  </si>
  <si>
    <t>24.05.1978r</t>
  </si>
  <si>
    <t>przeciwpożarowe</t>
  </si>
  <si>
    <t>88-181 Jaksice ul. Sportowa4</t>
  </si>
  <si>
    <t>gaśnice 14 szt.rodzaje  zgodnie z przepisami p.poż</t>
  </si>
  <si>
    <t>hydrant przy budynkui hydrant wiejski w odległości 50m</t>
  </si>
  <si>
    <t>czujnik alarmowy sygnalizujący awarię systemu grzawczego</t>
  </si>
  <si>
    <t>przeciwkradzieżowe</t>
  </si>
  <si>
    <t>Komputerowy system uniwersalny DF6911</t>
  </si>
  <si>
    <t>Oscyloskop GOS 630</t>
  </si>
  <si>
    <t>Woltomierz LM-3        2 szt.</t>
  </si>
  <si>
    <t>Woltomierz LW-1       3 szt.</t>
  </si>
  <si>
    <t>Rzutnik 3 m typ 1608,1620       2 szt</t>
  </si>
  <si>
    <t>Obrabiarka W4</t>
  </si>
  <si>
    <t>Wizualizer VISION 110</t>
  </si>
  <si>
    <t>Amperomierz LE - 3P        3 szt.</t>
  </si>
  <si>
    <t>Miernik Uniwersalny          3 szt.</t>
  </si>
  <si>
    <t>Mostek Pomiarowy ALC     3 szt.</t>
  </si>
  <si>
    <t>Watomierz LW-1         3 szt.</t>
  </si>
  <si>
    <t>Rzutnik Pisma NOBO      2 szt.</t>
  </si>
  <si>
    <t>Notebook Acer</t>
  </si>
  <si>
    <t>Komputer przenośny</t>
  </si>
  <si>
    <t>wideoprojektor</t>
  </si>
  <si>
    <t>Oscyloskop cyfrowy         2 szt.</t>
  </si>
  <si>
    <t>Telewizor DAEWOO 21" 3 SZT.</t>
  </si>
  <si>
    <t>Miernik tester cyfrowy GUT 6600   1 szt.</t>
  </si>
  <si>
    <t>Amperomierz LE - 3/6A       1 szt.</t>
  </si>
  <si>
    <t>Voltomierz Le 75/15/300/600   1 szt.</t>
  </si>
  <si>
    <t>samochód</t>
  </si>
  <si>
    <t xml:space="preserve">RENAULT TRAFIC </t>
  </si>
  <si>
    <t>Dane pojazdów/ pojazdów wolnobieżnych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</si>
  <si>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</si>
  <si>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</si>
  <si>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</si>
  <si>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</si>
  <si>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</si>
  <si>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</si>
  <si>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</si>
  <si>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</si>
  <si>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</si>
  <si>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</si>
  <si>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</si>
  <si>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</si>
  <si>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</si>
  <si>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</si>
  <si>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</si>
  <si>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</si>
  <si>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</si>
  <si>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</si>
  <si>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</si>
  <si>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</si>
  <si>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</si>
  <si>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</si>
  <si>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Opel</t>
  </si>
  <si>
    <t>CORSA</t>
  </si>
  <si>
    <t>WOLOXCF684  6109952</t>
  </si>
  <si>
    <t>CIN 48NW</t>
  </si>
  <si>
    <t>osobowy</t>
  </si>
  <si>
    <t>26.10.2004 r.</t>
  </si>
  <si>
    <t>01.04.2009 r.</t>
  </si>
  <si>
    <t>IMMOBILISER</t>
  </si>
  <si>
    <t xml:space="preserve">dodatkowy pedał sprzęgła i hamulca - nauka jazdy </t>
  </si>
  <si>
    <t>1.183,00</t>
  </si>
  <si>
    <t>nie</t>
  </si>
  <si>
    <t xml:space="preserve">Opel </t>
  </si>
  <si>
    <t>WOLOXCF684  4299442</t>
  </si>
  <si>
    <t>CIN 40LK</t>
  </si>
  <si>
    <t>10.05.2004 r.</t>
  </si>
  <si>
    <t>07.05.2009 r.</t>
  </si>
  <si>
    <t>dodatkowy pedał sprzęgła i hamulca - nauka jazdy;  instalacja gazowa</t>
  </si>
  <si>
    <t>4.865,01</t>
  </si>
  <si>
    <t>Renault</t>
  </si>
  <si>
    <t>TRAFIC</t>
  </si>
  <si>
    <t>VF1T3XF0515318494</t>
  </si>
  <si>
    <t>CIN 7R27</t>
  </si>
  <si>
    <t>27.10.1997 r.</t>
  </si>
  <si>
    <t>15.11.2008 r.</t>
  </si>
  <si>
    <t xml:space="preserve">WIOLA - przyczepa </t>
  </si>
  <si>
    <t>W-500/0A</t>
  </si>
  <si>
    <t>SUC060A0F70006812</t>
  </si>
  <si>
    <t>CIN 3V21</t>
  </si>
  <si>
    <t xml:space="preserve">przyczepa lekka </t>
  </si>
  <si>
    <t>26.11.2007 r.</t>
  </si>
  <si>
    <t>bezterminowo</t>
  </si>
  <si>
    <t>420 kg</t>
  </si>
  <si>
    <t>Inowrocław ul.Dworcowa 25</t>
  </si>
  <si>
    <t>p.poż. Gaśnice proszkowe i śniegowe - szt- 32</t>
  </si>
  <si>
    <t xml:space="preserve">przeciwwłamaniowe kraty w oknach, alarmy, dozór </t>
  </si>
  <si>
    <t>pracowniczy i agencji ochrony całodobowy</t>
  </si>
  <si>
    <t>inst.p.poż,czujniki,dozorca nocny</t>
  </si>
  <si>
    <t>Filia Parchanie 9 88-110 Inowrocław</t>
  </si>
  <si>
    <t>inst.p.poż,hydranty,dozór pracown.</t>
  </si>
  <si>
    <t>Starostwo Powiatowe w Inowrocławiu</t>
  </si>
  <si>
    <t>Pałac (mieszkalny)</t>
  </si>
  <si>
    <t>apple computer MA876 C2D 2.0/1024/250/2400X</t>
  </si>
  <si>
    <t>opieka nad mieszkańcami</t>
  </si>
  <si>
    <t>gaśnice proszkowe GP  6 i 12 -21 szt.</t>
  </si>
  <si>
    <t>kraty na oknach</t>
  </si>
  <si>
    <t>Ludzisko 78   88-160 Janikowo</t>
  </si>
  <si>
    <t>Wozownia (mieszkalny)</t>
  </si>
  <si>
    <t>mieszk.lokat.,pralnia.,garaż</t>
  </si>
  <si>
    <t>gaśnice proszkowe GP  1 -  3 szt.</t>
  </si>
  <si>
    <t>Spichrz (mieszk.,kotłownia)</t>
  </si>
  <si>
    <t>mieszk.lokat.,kotłownia</t>
  </si>
  <si>
    <t>gaśnice śniegowe - 5 szt.</t>
  </si>
  <si>
    <t>samochód Polonez</t>
  </si>
  <si>
    <t>Truck</t>
  </si>
  <si>
    <t>SUB 306CEJTNO44</t>
  </si>
  <si>
    <t>Budybek szkolny monitorowany jest 24 h.Oprócz</t>
  </si>
  <si>
    <t>monitoringu kasa i księgowość mają zainstalowany</t>
  </si>
  <si>
    <t>system alarmowy.</t>
  </si>
  <si>
    <t>monitoring szkolny, kraty w oknach,</t>
  </si>
  <si>
    <t>Gaśnice, hydranty, czujniki, urządzenia alarmowe – firma „Togo”, dozór ochroniarza – 8h (pn-pt), monitoring całodobowy</t>
  </si>
  <si>
    <t>ul. Dworcowa 25, 88-100 Inowrocław</t>
  </si>
  <si>
    <t>Aparat cyfrowy OLYMPUS SP 550</t>
  </si>
  <si>
    <t>Grupa 016 (dobra kultury)</t>
  </si>
  <si>
    <t>Pałac Mieszczański  Inowrocław</t>
  </si>
  <si>
    <t>Instalacja sygnalizacji pożarowej, włamaniowej i napadu,</t>
  </si>
  <si>
    <t xml:space="preserve">ul.Solankowa 33   </t>
  </si>
  <si>
    <t>stały monitoring pożarowy podłączony do PSP w Inowro</t>
  </si>
  <si>
    <t>główna siedziba</t>
  </si>
  <si>
    <t>cławiu, ogrodzenie, gaśnice, koce gaśnicze, hydranty,</t>
  </si>
  <si>
    <t>Kopiarka elektryczna</t>
  </si>
  <si>
    <t>Ekran multimedialny</t>
  </si>
  <si>
    <t>Zestaw komputerowy bez monitora</t>
  </si>
  <si>
    <t>Zestaw komputerowy z monitorem</t>
  </si>
  <si>
    <t>Zestaw komp. DVD 15 szt.</t>
  </si>
  <si>
    <t>Zestaw komp. Cd 2 szt.</t>
  </si>
  <si>
    <t>Drukarka HP 3380</t>
  </si>
  <si>
    <t>Rzutnik multimedialny</t>
  </si>
  <si>
    <t>Urządzenia sieciowe</t>
  </si>
  <si>
    <t>Komputery 4 szt.</t>
  </si>
  <si>
    <t>Monitory 4 szt.</t>
  </si>
  <si>
    <t>Wielofunkcyjne urządzenie sieciowe (skaner, drukarka, kopiarka)</t>
  </si>
  <si>
    <t>Jednostka centralna z systemem operacyjnym 14 szt.</t>
  </si>
  <si>
    <t>Jednostka centralna z nagrywarką DVD</t>
  </si>
  <si>
    <t xml:space="preserve">Drukarka laserowa </t>
  </si>
  <si>
    <t>Wideoprojektor</t>
  </si>
  <si>
    <t>Monitory 15 szt</t>
  </si>
  <si>
    <t>Przełącznik sieciowy</t>
  </si>
  <si>
    <t>Jednostka centralna z sys. Operacyjnym – 4 szt.</t>
  </si>
  <si>
    <t>Drukarka sieciowa laserowa</t>
  </si>
  <si>
    <t>Monitory – 4 szt.</t>
  </si>
  <si>
    <t xml:space="preserve">Monitory </t>
  </si>
  <si>
    <t>Komputer – serwer</t>
  </si>
  <si>
    <t>Monitor 22'' Samsung</t>
  </si>
  <si>
    <t>Drukarka Canon</t>
  </si>
  <si>
    <t>Notebook Aristo 2600</t>
  </si>
  <si>
    <t>Urządzenie monitoringu – wewnątrz i na zewnątrz budynku</t>
  </si>
  <si>
    <t>Urządzenia i materiały dla modernizacji systemu monitoringu – wewnątrz i na zewnątrz budynku</t>
  </si>
  <si>
    <t xml:space="preserve">Gaśnice (13), hydranty (3), </t>
  </si>
  <si>
    <t>Kraty na oknach w 9 salach + sala gimnastyczna</t>
  </si>
  <si>
    <t>Dozór ochroniarza w trakcie roku szkolnego – 8 godz.</t>
  </si>
  <si>
    <t>od pn. do pt.</t>
  </si>
  <si>
    <t xml:space="preserve">Alarm – firma „Togo”, czujniki – 15 </t>
  </si>
  <si>
    <t>Monitoring całodobowy</t>
  </si>
  <si>
    <t>Zespół Szkół Ponadgimnazjalnych nr 4</t>
  </si>
  <si>
    <t>Alarm, monitoring, kraty w oknach</t>
  </si>
  <si>
    <t>Inowrocław, ul. J. Krzymińskiego 8</t>
  </si>
  <si>
    <t>szopy</t>
  </si>
  <si>
    <t>zajęcia wf</t>
  </si>
  <si>
    <t>węzeł co i cw</t>
  </si>
  <si>
    <t>ZSP nr 4</t>
  </si>
  <si>
    <t>Monitor "15</t>
  </si>
  <si>
    <t>Serwer ADAX</t>
  </si>
  <si>
    <t>Komputer uczniowski ADAX</t>
  </si>
  <si>
    <t>Komputer uczniowski ADAX z CD RW</t>
  </si>
  <si>
    <t>Komputer uczniowski ADAX w MCI</t>
  </si>
  <si>
    <t>Przełącznik sieciowy 31-Portowy + uplink</t>
  </si>
  <si>
    <t>Urządzenie wielofunkcyjne HP ooficejet</t>
  </si>
  <si>
    <t>Drukarka laserowa KATOCERA MITA</t>
  </si>
  <si>
    <t>Komputer-serwer HP Priolant</t>
  </si>
  <si>
    <t>Jednostka centralna z nagr. DVD</t>
  </si>
  <si>
    <t>Komputer przenośny HP Compaq6710b</t>
  </si>
  <si>
    <t>Drukarka laserowa z kablem</t>
  </si>
  <si>
    <t>Wideoprojektor NEC VT59</t>
  </si>
  <si>
    <t>Przełącznik sieciowy portowy 19" 48 portowy</t>
  </si>
  <si>
    <t>Aparat fotograficzny</t>
  </si>
  <si>
    <t>Komputer FSC Amilo Pi1505/RWT</t>
  </si>
  <si>
    <t>Drukarka HP PSC 1215</t>
  </si>
  <si>
    <t>Kamera Panasonic D310</t>
  </si>
  <si>
    <t>Wielofunkcyjne urzadzenie sieciowe Samsung SyncMasre720 N</t>
  </si>
  <si>
    <t>88-100 Inowrocław, ul. J. Krzymińskiego 8</t>
  </si>
  <si>
    <t>gaśnice proszkowe/śniegowe - szt. 11</t>
  </si>
  <si>
    <t>hydranty - 3 szt.</t>
  </si>
  <si>
    <t>alarm elektroniczny</t>
  </si>
  <si>
    <t>kraty w oknach w niektórych pomieszczeniach</t>
  </si>
  <si>
    <t>7 szt. gaśnice (proszkowe i śniegowe),                              3 szt.hydranty, czujnik przeciwpożarowy, urządzenia alarmowe, kraty na oknach, alarm, dozór - monitoring</t>
  </si>
  <si>
    <t>ul. Narutowicza 34, Inowrocław</t>
  </si>
  <si>
    <t xml:space="preserve">Budynek sali gimnastycznej </t>
  </si>
  <si>
    <t>zajęcia sportowe</t>
  </si>
  <si>
    <t>1 szt. - gaśnica śniegowa, 3 szt. - hydrant,                              dozór - monitoring</t>
  </si>
  <si>
    <t>Zestaw komputerowy - 11 szt.</t>
  </si>
  <si>
    <t>Zestaw komputerowy - 4 szt.</t>
  </si>
  <si>
    <t>Urządzenie wielofunkcyjne</t>
  </si>
  <si>
    <t>Drukarka KATOCERA</t>
  </si>
  <si>
    <t xml:space="preserve">Kserokopiarka MITA </t>
  </si>
  <si>
    <t>Drukarka KYOCERA</t>
  </si>
  <si>
    <t>Monitory Balinea- 4 szt.</t>
  </si>
  <si>
    <t>Stacja  multimedialna - 4 szt.</t>
  </si>
  <si>
    <t>Stacja robocza PC DVD</t>
  </si>
  <si>
    <t>Stacja robocza COMBO - 14 szt.</t>
  </si>
  <si>
    <t>serwer Actina Sierra Solare E 100x3</t>
  </si>
  <si>
    <t>komputer Actina Sierra - 14 szt.</t>
  </si>
  <si>
    <t xml:space="preserve">komputer Actina Sierra z nagrywarką </t>
  </si>
  <si>
    <t>komputer - stanowisko multimedialne - 4 szt.</t>
  </si>
  <si>
    <t>Skaner A4 HP Company Scan Jet 3800 - 2 szt.</t>
  </si>
  <si>
    <t>Drukarka laserowa - 2 szt.</t>
  </si>
  <si>
    <t>Monitory LCD Asus VW 193 - 20 szt.</t>
  </si>
  <si>
    <t>Krosownica 48 portowa</t>
  </si>
  <si>
    <t>Wskaźnik laserowy</t>
  </si>
  <si>
    <t>Radiomagnetofon Grundig</t>
  </si>
  <si>
    <t>Laptop DELL Latitude D510</t>
  </si>
  <si>
    <t xml:space="preserve">komputer przenośny </t>
  </si>
  <si>
    <t>wideoprojektor HP 620 C</t>
  </si>
  <si>
    <t xml:space="preserve">BRAK </t>
  </si>
  <si>
    <t>Budynek główny szkoły ul. Narutowicza 34,Inowrocław</t>
  </si>
  <si>
    <t>Budynek Sali gimnastycznej ul. Narutowicza 34, Inowrocław</t>
  </si>
  <si>
    <t>Monitor 17'        16 szt.</t>
  </si>
  <si>
    <t>Projektor multimedialny EPSON</t>
  </si>
  <si>
    <t>Ogrodzenie betonowe</t>
  </si>
  <si>
    <t>284,0 mb</t>
  </si>
  <si>
    <t>Oświetlenie parkingu 2 szt. Słupów po 3 lampy halogeny</t>
  </si>
  <si>
    <t>SERWER Z OPRZYRZĄDOWANIEM (serwer,pamięc DDR,dysk twardy, streamer,monitor)</t>
  </si>
  <si>
    <t>FRANKOWNICA Z WAGĄ STATYCZNĄ</t>
  </si>
  <si>
    <t>multinagrywarka CD DVD</t>
  </si>
  <si>
    <t>laptop HP EY601EST2050 2X1.6/512/80/NOTEBOOK</t>
  </si>
  <si>
    <t>ŚRODKI TRWAŁE</t>
  </si>
  <si>
    <t>WYKAZ ŚRODKÓW TRWAŁYCH</t>
  </si>
  <si>
    <t>WYKAZ SPRZĘTU ELEKTRONICZNEGO</t>
  </si>
  <si>
    <t>WYKAZ BUDYNKÓW I BUDOWLI</t>
  </si>
  <si>
    <t>WYKAZ POJAZDÓW</t>
  </si>
  <si>
    <t>WYKAZ LOKALIZACJI</t>
  </si>
  <si>
    <t>WYKAZ SZKÓD</t>
  </si>
  <si>
    <t>stacjonarny</t>
  </si>
  <si>
    <t>przenośny</t>
  </si>
  <si>
    <t>ZESTAW KOMPUTEROWY Z MODEMEM</t>
  </si>
  <si>
    <t>ZESTAW KOMPUTEROWY HP EVO</t>
  </si>
  <si>
    <t>ZESTAW KOMPUTEROWY Z DRUKARKĄ zestaw HP</t>
  </si>
  <si>
    <t>DRUKARKA HP LJ 1020</t>
  </si>
  <si>
    <t>ZESTAW KOMPUTEROWY (monitor,drukarka HPLJ1020,komputerUPS)</t>
  </si>
  <si>
    <t>ZESTAW KOMPUTEROWY (monitor LCD,komputer,UPS 800 CA)</t>
  </si>
  <si>
    <t>KOMPUTER</t>
  </si>
  <si>
    <t>ZESTA KOMPUTEROWY HP  DX 2000 Z MONITOREM I UPS</t>
  </si>
  <si>
    <t>ZESTAW URZńDZEN DO SIECI KOMP.(ZASILACZ I SWITCH)</t>
  </si>
  <si>
    <t>DRUKARKA HP LASER JET 1020</t>
  </si>
  <si>
    <t>ZESTA KOMPUTEROWY DX2000 HP Z MONITOREM I UPS</t>
  </si>
  <si>
    <t>DRUKARKA LASER JET 1022</t>
  </si>
  <si>
    <t>PLOTER HP DESIGN JET 800 A0</t>
  </si>
  <si>
    <t>ZESTAW KOMPUTEROWY HP EVG Z MONITOREM I UPS</t>
  </si>
  <si>
    <t>ZESTAW KOMPUTEROWY DC 7600 Z MONITOREM LCD I UPSem</t>
  </si>
  <si>
    <t>ZESTAW KOMPUTEROWY DC 7600 Z KARTń GRAFICZNĄ,MONIOTER I UPS</t>
  </si>
  <si>
    <t>DRUKARKA HP COLOR LASER JET 2550 LN</t>
  </si>
  <si>
    <t>ZESTAW KOMPUTEROWY HP DC 5100 Z MONITOREM I UPS</t>
  </si>
  <si>
    <t>DRUKARKA LASERJET 1160</t>
  </si>
  <si>
    <t>DRUKARKA HP DESKJET 5940</t>
  </si>
  <si>
    <t xml:space="preserve">ZESTAW KOMPUTEROWY DX 2000 Z MONITOREM LCD I UPSem </t>
  </si>
  <si>
    <t>KSEROKOPIARKA NASHUATEC DSM615</t>
  </si>
  <si>
    <t>FAX Z BYLEJ BURSY</t>
  </si>
  <si>
    <t>CENTRALA TELEFONICZNA CCA 2720.2 z telefonami syst.</t>
  </si>
  <si>
    <t>MODUťY DO CENTRALI TELEFONICZNEJ</t>
  </si>
  <si>
    <t>MONITORING 6-kamerowy</t>
  </si>
  <si>
    <t>CENTRALA TELEFONICZNA SLICAN CCA 2720 2 64 AB</t>
  </si>
  <si>
    <t>PROJEKTOR NEC LT 245 DPL 2200 Z EKRANEM DO PROJEKCJI</t>
  </si>
  <si>
    <t>ZESTAW KOMPUTEROWY HP DX 2000 Z MONITOREM LCD 17",DRUKARKĄ HP LJ 1020 I UPSem</t>
  </si>
  <si>
    <t>ZESTAW KOMPUTEROWY HP DX 2000 z monitorem LCD 17"i UPSem</t>
  </si>
  <si>
    <t>ZESTAW KOMPUTEROWY HP DX 2000 Z MONITOREM LCD 17" I UPSem</t>
  </si>
  <si>
    <t>DRUKARKA HP DESK JET 1280 A3</t>
  </si>
  <si>
    <t>ZESTAW KOMPUTEROWY (PC Activa+
progr.+monitor LCD+UPS)</t>
  </si>
  <si>
    <t>SIEĆ KOMPUTEROWA w budynku przy ul. Roosevelta 36-38</t>
  </si>
  <si>
    <t>DYSK TWARDY 200 GB MAXTOR USB</t>
  </si>
  <si>
    <t>ZESTAW KOMPUTEROWY HP DX 2000 Z MONITOREM LCD HP 19"</t>
  </si>
  <si>
    <t>UPS APC 1500 VA/RACK - 2 szt.</t>
  </si>
  <si>
    <t>Drukarka MITA FB 3830N - 3 szt.</t>
  </si>
  <si>
    <t>Drukarka MITA FS 3830N + duplex - 2 szt.</t>
  </si>
  <si>
    <t>Zestaw komp. DTK - 30 szt.</t>
  </si>
  <si>
    <t>Kopiarka cyfrowa KM 1620 duplex - 3 szt.</t>
  </si>
  <si>
    <t>Zestaw komp. MAXDATA Favorit 4000 - 30 szt.</t>
  </si>
  <si>
    <t>Notebook MAXDATA PRO 600J - 3 szt.</t>
  </si>
  <si>
    <t>Drukarka Kyocera FS 9520 DN - 3 szt.</t>
  </si>
  <si>
    <t>Infokiosk multimedialny stojący - 3 szt.</t>
  </si>
  <si>
    <t>Komputer DELL Opti PLEX G-280 PC Typ II - 3 szt.</t>
  </si>
  <si>
    <t>Monitor LCD 15” DELL E 153 FP Typ I - 3 szt.</t>
  </si>
  <si>
    <t>Monitor LCD 15 DELL - 3 szt.</t>
  </si>
  <si>
    <t>Drukarka laser B-4100 - 3szt.</t>
  </si>
  <si>
    <t>Wielofunkcyjne urządzenie Hevlett Packart Jet 3030 - 2 szt.</t>
  </si>
  <si>
    <t>Zestaw komp.MAXDATA Favorit 5000 - 4 szt.</t>
  </si>
  <si>
    <t>Zestaw komp.MAXDATA Favorit 5000 - 8 szt.</t>
  </si>
  <si>
    <t>Serwer MAXDATA Platinium 300 IR - 2 szt.</t>
  </si>
  <si>
    <t>Drukarka laserowaKYOCERA FS3900DN - 5 szt.</t>
  </si>
  <si>
    <t>Drukarka igłowa OKI 3320 - 10 szt.</t>
  </si>
  <si>
    <t>Notebook MAXDATA PRO6100IW - 4 szt.</t>
  </si>
  <si>
    <t>Zestaw komp. MAXDATA FAVORIT 5000 IM - 14 szt.</t>
  </si>
  <si>
    <t>Notebook MAX B BOOK 5 - 4 szt.</t>
  </si>
  <si>
    <t>&lt;---dźwig platformowy osobowy zewnętrzny</t>
  </si>
  <si>
    <t>&lt;---+bieżnia rehabilitacyjna+zestaw do koszenia</t>
  </si>
  <si>
    <t>gosp.</t>
  </si>
  <si>
    <t>chlewnia</t>
  </si>
  <si>
    <t>cieplarnia</t>
  </si>
  <si>
    <t>zestaw komputerowy</t>
  </si>
  <si>
    <t>kserokopiarka Ricoch</t>
  </si>
  <si>
    <t>kontroler drukarki</t>
  </si>
  <si>
    <t>Grupa IX ( zywe zwierzęta- konie )</t>
  </si>
  <si>
    <t xml:space="preserve">Volkswagen </t>
  </si>
  <si>
    <t>Monitor LCD Samsung - 4 szt.</t>
  </si>
  <si>
    <t>kopiarka Sharp</t>
  </si>
  <si>
    <t>fax Panasonic</t>
  </si>
  <si>
    <t>waga elektroniczna</t>
  </si>
  <si>
    <t>Muzeum im.Jana Kasprowicza</t>
  </si>
  <si>
    <t>DOM POMOCY SPOŁECZNEJ 88-100 INOWROCŁAW, UL.WIERZBIŃSKIEGO 49</t>
  </si>
  <si>
    <t xml:space="preserve">Powiatowy Inspektorat Nadzoru Budowlanego w Inowrocławiu  </t>
  </si>
  <si>
    <t>gaśnice proszkowe - szt. 2, gasnice sniegowe - szt. , kraty 1 pomieszczenie, dozór pracowniczy</t>
  </si>
  <si>
    <t>Budynek hai widowiskowo - sportowej</t>
  </si>
  <si>
    <t>gaśnice proszkowe - szt. 7, hydrant wewnętrzny HW25, dozór pracowniczy</t>
  </si>
  <si>
    <t xml:space="preserve">DOM POMOCY SPOŁECZNEJ 88-100 INOWROCŁAW UL. WIERZBIŃSKIEGO 49                                                   </t>
  </si>
  <si>
    <t>MUZEUM IM.JANA KASPROWICZA</t>
  </si>
  <si>
    <t>ZSP Kruszwica ul. Kujawska 20</t>
  </si>
  <si>
    <t>STAROSTWO POWIATOWE</t>
  </si>
  <si>
    <t>Nr drogi</t>
  </si>
  <si>
    <t>Nazwa drogi</t>
  </si>
  <si>
    <t>Długość drogi [km]</t>
  </si>
  <si>
    <t>1539 C</t>
  </si>
  <si>
    <t>535,527 km</t>
  </si>
  <si>
    <t>Hala widowiskowo - sportowa</t>
  </si>
  <si>
    <t>Monitoring (rejestrator cyfrowy, nośnik HDD, monitor kolorowy, kamera kolorowa kopułkowa zewn., kamera kolorowa day/night, obiektyw do kam., akumulator, obudowa zew. Z grzałką, uchwyt, przewody sygnałowe, zasilacz buforowy, wtyki, złącza, słupy, kamera kolorowa kopułkowa, przewód Triset zew., konwerter video/vga, kamera kopułkowa Samsung)</t>
  </si>
  <si>
    <t>przechowywanie sprzętu</t>
  </si>
  <si>
    <t>agregat śniegowy - 1 szt.</t>
  </si>
  <si>
    <t>Ludzisko 78 88-160 Janikowo</t>
  </si>
  <si>
    <t>Wiata murowana</t>
  </si>
  <si>
    <t>hydrant + wąż - 5 szt.</t>
  </si>
  <si>
    <t>Piwnica betonowa</t>
  </si>
  <si>
    <t>przechowywanie płodów rolnych</t>
  </si>
  <si>
    <t>koce gaśnicze - 5 szt.</t>
  </si>
  <si>
    <t>Bunkier paliwowy</t>
  </si>
  <si>
    <t>magazyn paliwa</t>
  </si>
  <si>
    <t>instalacja przeciwpożarowa</t>
  </si>
  <si>
    <t>urzadzenie wielofunkcyjne</t>
  </si>
  <si>
    <t>kserokopiarka Canon</t>
  </si>
  <si>
    <t>notebook</t>
  </si>
  <si>
    <t>projektor multimedialny</t>
  </si>
  <si>
    <t>komputer przenośny DELL</t>
  </si>
  <si>
    <t>gaśnice śniegowe - 14 szt</t>
  </si>
  <si>
    <t>88-100 Inowrocław</t>
  </si>
  <si>
    <t>gaśnice proszkowe -14 szt</t>
  </si>
  <si>
    <t>zabezpieczenie - kraty w oknach, monitoring całodobowy,</t>
  </si>
  <si>
    <t>ochraniarz z agencji ochrony część doby</t>
  </si>
  <si>
    <t>gasnice x 8 szt. (proszkowe)</t>
  </si>
  <si>
    <t>Kruszwica, ul. Kasprowicza 7</t>
  </si>
  <si>
    <t>hydranty x 3 szt.</t>
  </si>
  <si>
    <t>monitoring x 1 szt</t>
  </si>
  <si>
    <t>kraty na oknach i drzwiach w pracowni komputerowej i w czytelni</t>
  </si>
  <si>
    <t>komputer z nagrywarką (mysz, klawiatura, mikrofon)</t>
  </si>
  <si>
    <t>wideoprojektor NEC VT 47</t>
  </si>
  <si>
    <t>telefaks Panasonic</t>
  </si>
  <si>
    <t>kserokopiarka KM 1635</t>
  </si>
  <si>
    <t>drukarka laserowa</t>
  </si>
  <si>
    <t>komputer przenośny</t>
  </si>
  <si>
    <t>kamery czarno-białe (na zewnątrz)</t>
  </si>
  <si>
    <t>kamery czarno-białe (w wewnątrz)</t>
  </si>
  <si>
    <t>multiplekser</t>
  </si>
  <si>
    <t>monitor</t>
  </si>
  <si>
    <t>zasilacz</t>
  </si>
  <si>
    <t>ul. Kasprowicza 7  88-150 kruszwica</t>
  </si>
  <si>
    <t>kraty w pracowni komputerowej i w czytelni w drzwiach i w oknach</t>
  </si>
  <si>
    <t>gaśnice x 8 szt. (proszkowe)</t>
  </si>
  <si>
    <t xml:space="preserve">monitoring x 1 szt </t>
  </si>
  <si>
    <t>kraty przy wejściu do szkoły (w oknach)</t>
  </si>
  <si>
    <t>nazwa budynku/ budowli</t>
  </si>
  <si>
    <t>przeznaczenie budynku / budowli</t>
  </si>
  <si>
    <t>Budynek MDK</t>
  </si>
  <si>
    <t>placówka wychowania pozaszkolnego</t>
  </si>
  <si>
    <t>Gaśnice 15 szt.</t>
  </si>
  <si>
    <t>88-100 Inowrocław, ul. Najświętszej Marii Panny 14-16</t>
  </si>
  <si>
    <t>Hydranty 2 szt.</t>
  </si>
  <si>
    <t>Rolety zewnętrzne w 6. pomieszczeniach</t>
  </si>
  <si>
    <t>Sygnalizacja dźwiękowo - świetlna P-Poż</t>
  </si>
  <si>
    <t>Dozór agencji ochrony "Togo" - alarm po zamknięciu placówki</t>
  </si>
  <si>
    <t>MDK</t>
  </si>
  <si>
    <t>komputer Artkom</t>
  </si>
  <si>
    <t>komputer z monitorem</t>
  </si>
  <si>
    <t>komputer Komp B 7100 CM</t>
  </si>
  <si>
    <t>monitor LCD Hirision MR</t>
  </si>
  <si>
    <t>drukarka</t>
  </si>
  <si>
    <t>drukarka Canon 1450</t>
  </si>
  <si>
    <t>urządzenie wielofunkcyjne LEXMARK</t>
  </si>
  <si>
    <t>monitor Relisys</t>
  </si>
  <si>
    <t>zestaw wielofunkcyjny 2szt.</t>
  </si>
  <si>
    <t>kserokopiarka Canon iR1610</t>
  </si>
  <si>
    <t>oświetlenie sceniczne</t>
  </si>
  <si>
    <t>kabel</t>
  </si>
  <si>
    <t>mikser</t>
  </si>
  <si>
    <t>mikrowieża</t>
  </si>
  <si>
    <t>projektor</t>
  </si>
  <si>
    <t>mikrofony 3szt.</t>
  </si>
  <si>
    <t>magnetofon</t>
  </si>
  <si>
    <t>telewizor Novema</t>
  </si>
  <si>
    <t>kolumny BE 212</t>
  </si>
  <si>
    <t>kolumna aktywna 1szt.</t>
  </si>
  <si>
    <t>kolumna głosowa 2szt.</t>
  </si>
  <si>
    <t>CD techniks</t>
  </si>
  <si>
    <t>kompresor Limiter MDX</t>
  </si>
  <si>
    <t>procesor efektów Elektronic</t>
  </si>
  <si>
    <t>zestaw bezprzewodowy Eivo PG 58</t>
  </si>
  <si>
    <t>wieża Samsung</t>
  </si>
  <si>
    <t>aparat fotograficzny Nicon</t>
  </si>
  <si>
    <t>Powiatowy Zespół Ekonomiczno Administracyjny Szkół i Placówek Oświatowych</t>
  </si>
  <si>
    <t xml:space="preserve"> -</t>
  </si>
  <si>
    <t>Powiatowy Zespół Ekonomiczno Administracyjny Szkół i Placówek Oświatowych  ul. Roosevelta 36-38                            88-100 Inowrocław</t>
  </si>
  <si>
    <t>Zarząd Dróg Powiatowych w Inowrocławiu z/s w Latkowie</t>
  </si>
  <si>
    <t>Budynek dydaktyczny</t>
  </si>
  <si>
    <t>administracja</t>
  </si>
  <si>
    <t>brak informacji</t>
  </si>
  <si>
    <t>gaśnice proszkowe, dozór pracowniczy</t>
  </si>
  <si>
    <t>Poznańska 384c, 88-100 Inowrocław</t>
  </si>
  <si>
    <t>X</t>
  </si>
  <si>
    <t>Warsztaty</t>
  </si>
  <si>
    <t>warsztaty, garaż</t>
  </si>
  <si>
    <t>dozór</t>
  </si>
  <si>
    <t>magazyn</t>
  </si>
  <si>
    <t>Budynek administracyjno – socjalny</t>
  </si>
  <si>
    <t>administracja, szatnia, kotłownia C.O., mieszkanie</t>
  </si>
  <si>
    <t>gaśnice proszkowe</t>
  </si>
  <si>
    <t>Inowrocławska 13, 88-140 Gniewkowo</t>
  </si>
  <si>
    <t>Budynek kotłowni</t>
  </si>
  <si>
    <t>Magazyn 11-to segmentowy</t>
  </si>
  <si>
    <t>magazyn, garaże</t>
  </si>
  <si>
    <t>czujniki i urządzenia alarmowe</t>
  </si>
  <si>
    <t>Zbiornik smoły</t>
  </si>
  <si>
    <t>bez przeznaczenia</t>
  </si>
  <si>
    <t>Budynek wielofunkcyjny</t>
  </si>
  <si>
    <t>administracja, mieszkania</t>
  </si>
  <si>
    <t>Goplańska 2, 88-150 Kruszwica</t>
  </si>
  <si>
    <t>Budynek gospodarczo – magazynowy</t>
  </si>
  <si>
    <t>gaśnice proszkowe, dozór pracowniczy, czujniki i urządzenia alarmowe</t>
  </si>
  <si>
    <t>Latkowo 11, 88-108 Inowrocław</t>
  </si>
  <si>
    <t>komputer PC + monitor + skaner + drukarka</t>
  </si>
  <si>
    <t>komputer PC + monitor + drukarka</t>
  </si>
  <si>
    <t>Zestaw komputerowy PC</t>
  </si>
  <si>
    <t>Kserokopiarka SHARP ARM 236G</t>
  </si>
  <si>
    <t>Faks „CANON T-31”</t>
  </si>
  <si>
    <t>Notebook Sony Vaio F2</t>
  </si>
  <si>
    <t>Notebook</t>
  </si>
  <si>
    <t xml:space="preserve">Monitor BENQ LCD 19” szt. 2 </t>
  </si>
  <si>
    <t>Drukarka Samsung ML-2010PR szt.2</t>
  </si>
  <si>
    <t>Skaner Mustek A3U</t>
  </si>
  <si>
    <t>Komputer Reset Office P2G250</t>
  </si>
  <si>
    <t>instalacja alarmowa, czujniki ruchu</t>
  </si>
  <si>
    <t>Daewoo</t>
  </si>
  <si>
    <t>Lanos</t>
  </si>
  <si>
    <t>SUPTF69VDXW050083</t>
  </si>
  <si>
    <t xml:space="preserve"> BCR 4989</t>
  </si>
  <si>
    <t>145707 km</t>
  </si>
  <si>
    <t>Fiat</t>
  </si>
  <si>
    <t>Panda</t>
  </si>
  <si>
    <t>ZFA16900000175982</t>
  </si>
  <si>
    <t>CIN 47MM</t>
  </si>
  <si>
    <t>57153 km</t>
  </si>
  <si>
    <t>Seicento</t>
  </si>
  <si>
    <t>ZFA18700000830399</t>
  </si>
  <si>
    <t>CIN 74CC</t>
  </si>
  <si>
    <t>58244 km</t>
  </si>
  <si>
    <t>Uno</t>
  </si>
  <si>
    <t>ZFA146A0000101827</t>
  </si>
  <si>
    <t>CIN K799</t>
  </si>
  <si>
    <t>89700 km</t>
  </si>
  <si>
    <t>ZFA 18700000830361</t>
  </si>
  <si>
    <t>CIN 75CC</t>
  </si>
  <si>
    <t>128243 km</t>
  </si>
  <si>
    <t>Lublin II</t>
  </si>
  <si>
    <t>SUL33022/W0031678</t>
  </si>
  <si>
    <t>BCR 5064</t>
  </si>
  <si>
    <t>osobowo – towarowy</t>
  </si>
  <si>
    <t>Lublin 3</t>
  </si>
  <si>
    <t>SUL332212Y0043255</t>
  </si>
  <si>
    <t>CIN A079</t>
  </si>
  <si>
    <t>Mercedes</t>
  </si>
  <si>
    <t>Sprinter</t>
  </si>
  <si>
    <t>WDB9033221P821939</t>
  </si>
  <si>
    <t>CIN 00652</t>
  </si>
  <si>
    <t>181270 km</t>
  </si>
  <si>
    <t>WDB9033221P6982153</t>
  </si>
  <si>
    <t>CIN 00651</t>
  </si>
  <si>
    <t>Mercedes Benz</t>
  </si>
  <si>
    <t>1824AK z HDS</t>
  </si>
  <si>
    <t>WDB6523031K10857</t>
  </si>
  <si>
    <t>CIN 08461</t>
  </si>
  <si>
    <t>ciężarowy</t>
  </si>
  <si>
    <t>282253 km</t>
  </si>
  <si>
    <t>Man</t>
  </si>
  <si>
    <t>19372 z HDS</t>
  </si>
  <si>
    <t>WMAF042942M173639</t>
  </si>
  <si>
    <t>CIN 04904</t>
  </si>
  <si>
    <t>Star</t>
  </si>
  <si>
    <t>742L</t>
  </si>
  <si>
    <t>SUSL7422KT0003673</t>
  </si>
  <si>
    <t>CIN 08NV</t>
  </si>
  <si>
    <t>397754 km</t>
  </si>
  <si>
    <t>IVECO</t>
  </si>
  <si>
    <t>ZCFC356200D109675</t>
  </si>
  <si>
    <t>CIN 02755</t>
  </si>
  <si>
    <t>54400 km</t>
  </si>
  <si>
    <t>Lamborghini</t>
  </si>
  <si>
    <t>Lampo 50DT</t>
  </si>
  <si>
    <t>CIN P043</t>
  </si>
  <si>
    <t>5892 mt</t>
  </si>
  <si>
    <t>BGH 7246</t>
  </si>
  <si>
    <t>10045 mt</t>
  </si>
  <si>
    <t>R4.110</t>
  </si>
  <si>
    <t>L23S094WVT1662</t>
  </si>
  <si>
    <t>CIN 51YA</t>
  </si>
  <si>
    <t>1340 mt</t>
  </si>
  <si>
    <t>L23S094WVTA1706</t>
  </si>
  <si>
    <t>CIN 46YE</t>
  </si>
  <si>
    <t>460 mt</t>
  </si>
  <si>
    <t>ZETOR</t>
  </si>
  <si>
    <t>CIN 17YE</t>
  </si>
  <si>
    <t>4223 mt</t>
  </si>
  <si>
    <t>C330</t>
  </si>
  <si>
    <t>CIN 43XS</t>
  </si>
  <si>
    <t>363 mt</t>
  </si>
  <si>
    <t>Zarząd dróg Powiatowych w Inowrocławiu z/s w Latkowie</t>
  </si>
  <si>
    <t>Latkowo 11 skrytka pocztowa 9, 88-108 Inowrocław</t>
  </si>
  <si>
    <t>gaśnice proszkowe, czujki i urządzenia alarmu, kraty na oknach, dozór pracowniczy</t>
  </si>
  <si>
    <t>gaśnice proszkowe, kraty na oknach</t>
  </si>
  <si>
    <t>gaśnice proszkowe, czujki i urządzenia alarmowe</t>
  </si>
  <si>
    <t>gaśnice proszkowe kraty na oknach, dozór pracowniczy</t>
  </si>
  <si>
    <t>gasnice pianowe - 5 szt</t>
  </si>
  <si>
    <t>kraty okienne - parter budynku</t>
  </si>
  <si>
    <t>88-100 Inowrocław,ul. Solankowa 21</t>
  </si>
  <si>
    <t>gasnice sniegowe - 6 szt</t>
  </si>
  <si>
    <t>gaśnice proszkowe - 10 szt</t>
  </si>
  <si>
    <t>monitoring całodobowy - wewnetrzny</t>
  </si>
  <si>
    <t>Kopiarka CANON NP. 6512</t>
  </si>
  <si>
    <t>Zestaw Komputerowy + monitor</t>
  </si>
  <si>
    <t>telefax Panasonic</t>
  </si>
  <si>
    <t>Kopiarka Ricoh</t>
  </si>
  <si>
    <t>rzutnik NOBO</t>
  </si>
  <si>
    <t>Telewizor Thompson</t>
  </si>
  <si>
    <t>Zestaw komputerowy (TP) (4x 2240,00zł)</t>
  </si>
  <si>
    <t xml:space="preserve">Komputer-serwer z mysza optyczną  i klawiaturą </t>
  </si>
  <si>
    <t>komputer - uczniowska stacja robocza ( 14x 1629 zł)</t>
  </si>
  <si>
    <t>komputer z nagrywarka DVD z myszą optyczną</t>
  </si>
  <si>
    <t>komputer z nagrywarką DVD i myszą optyczna (4x1772zł)</t>
  </si>
  <si>
    <t>sieciowa drukarka laserowa Samsung ML-2251NP ( 2x 897 zł)</t>
  </si>
  <si>
    <t>wideoprojektor NEC VT47</t>
  </si>
  <si>
    <t>monitor LCD -Ben Q Q7T4 (20 x 806,00zł)</t>
  </si>
  <si>
    <t>monitor LCD 17'AOCLM 765 (2x 760,00zł)</t>
  </si>
  <si>
    <t>Wykaz dróg powiatowych Powiatu Inowrocławskiego wraz z ich długością.</t>
  </si>
  <si>
    <t xml:space="preserve">Do poz. 6 wystawić osobne polisy </t>
  </si>
  <si>
    <t>skaner A4 SkanJet 3800 (2 szt.)</t>
  </si>
  <si>
    <t>jednostka centralna Vobis Digital MX Prymus PRO z systemem operacyjnym, klawiaturą, myszą, mikrofonem, słuchawkami (4 kpl.)</t>
  </si>
  <si>
    <t>wideoprojektor NEC VT 59</t>
  </si>
  <si>
    <t>monitor LCD 17" Samsung 710 N (19 szt.)</t>
  </si>
  <si>
    <t>przełącznik sieciowy 19" 48 portowy - Linksys SRW248G4-EU</t>
  </si>
  <si>
    <t>krosownica 19" 48 portowa, szafka</t>
  </si>
  <si>
    <t>drukarka hp</t>
  </si>
  <si>
    <t>łaźnia wodna LW-4 (3 szt.)</t>
  </si>
  <si>
    <t>drukarka atramentowa HP DJ 6940 (mysz, nawigator, klawiatura)</t>
  </si>
  <si>
    <t>destylator elektryczny</t>
  </si>
  <si>
    <t>elektroniczna waga precyzyjna typ WPX650/RADWAG AG (10 szt.)</t>
  </si>
  <si>
    <t>miernik wielofunkcyjny CPC-401/ELMETRON (10 szt.)</t>
  </si>
  <si>
    <t>mieszadło magnetyczne jednomiejscowe z podgrzewaniem, typ MSHbasic/IKA-Werke</t>
  </si>
  <si>
    <t>31.08.2001.</t>
  </si>
  <si>
    <t>Drukarka OKI 3391</t>
  </si>
  <si>
    <t>Niszczarka Fellowes</t>
  </si>
  <si>
    <t>13.09.2001.</t>
  </si>
  <si>
    <t>Drukarka LJ HP 1000</t>
  </si>
  <si>
    <t>04.10.2002.</t>
  </si>
  <si>
    <t>Kopiarka Canon IR1600</t>
  </si>
  <si>
    <t>24.10.2002.</t>
  </si>
  <si>
    <t>Podajnik oryginałów dla kopiarki Canon IR1600</t>
  </si>
  <si>
    <t>Drukarka Citizen Swift</t>
  </si>
  <si>
    <t>08.10.2002.</t>
  </si>
  <si>
    <t>Drukarka HP LJ 1000W</t>
  </si>
  <si>
    <t>09.12.2002.</t>
  </si>
  <si>
    <t>07.11.2003.</t>
  </si>
  <si>
    <t>Drukarka HP 1220C</t>
  </si>
  <si>
    <t>FIREWALL CISCO</t>
  </si>
  <si>
    <t>12.06.2007.</t>
  </si>
  <si>
    <t xml:space="preserve">Drukarka KYOCERA </t>
  </si>
  <si>
    <t>13.09.2007.</t>
  </si>
  <si>
    <t>15.11.2007.</t>
  </si>
  <si>
    <t>RAZEM GRUPA 8</t>
  </si>
  <si>
    <t>RAZEM GRUPY 4,8</t>
  </si>
  <si>
    <t>monitor LCD 17</t>
  </si>
  <si>
    <t xml:space="preserve">monitor SAMSUNG 17 LCD </t>
  </si>
  <si>
    <t>wiolofunkcyjne urządzenie sieciowe SAMSUNG SCX</t>
  </si>
  <si>
    <t>wiolofunkcyjne urządzenie sieciowe</t>
  </si>
  <si>
    <t>drukarka laserowa HPLJ P 2015 D</t>
  </si>
  <si>
    <t>drukarka laserowa Samsung ML-1510</t>
  </si>
  <si>
    <t>drukarka Canon I  560</t>
  </si>
  <si>
    <t>drukarka atramentowa HPDJ</t>
  </si>
  <si>
    <t>drukarka Laserowa OK. i B 4100</t>
  </si>
  <si>
    <t>kopiarka SHARP AR- 161</t>
  </si>
  <si>
    <t>projektor Plus 5 -111</t>
  </si>
  <si>
    <t>projektor ACER PD 116 SUGA</t>
  </si>
  <si>
    <t>rauter + ADSL Micronet</t>
  </si>
  <si>
    <t>rauter D - Link D I 624</t>
  </si>
  <si>
    <t>tablet graficzny Pantagram</t>
  </si>
  <si>
    <t>niszczarka Fellewes SB-852</t>
  </si>
  <si>
    <t>niszczarka Kobra S-150 E Spec</t>
  </si>
  <si>
    <t xml:space="preserve">                     ───</t>
  </si>
  <si>
    <t>Młodzieżowy Ośrodek Wychowawczy</t>
  </si>
  <si>
    <t>ul. Kujawska 20, 88-153 Kruszwica</t>
  </si>
  <si>
    <t>DVD Samsung SV - DVD- 640</t>
  </si>
  <si>
    <t>odtwarzacz DVD DIUX BELLWOOD 301</t>
  </si>
  <si>
    <t>odtwarzacz DVD DIUX Be Twood 301 black</t>
  </si>
  <si>
    <t>skaner Plustek 7200</t>
  </si>
  <si>
    <t>telewizor THOMSON</t>
  </si>
  <si>
    <t>UPS APC Smart 750</t>
  </si>
  <si>
    <t>wzmacniacz MONACO 240W/100L</t>
  </si>
  <si>
    <t>mikser PA Strefowy</t>
  </si>
  <si>
    <t>fax Panasonik FP 908</t>
  </si>
  <si>
    <t>aparat Pentagram Optigue 20</t>
  </si>
  <si>
    <t>mikroskop szkolny MD 132 R</t>
  </si>
  <si>
    <t>Telefon Panasonic KX-FC962</t>
  </si>
  <si>
    <t xml:space="preserve">Aparat Cyfrowy </t>
  </si>
  <si>
    <t xml:space="preserve">Statyw oświetleniowy   </t>
  </si>
  <si>
    <t>grupa 020 wartości niematerialnych i prawnych</t>
  </si>
  <si>
    <t>Gaśnica proszkowa GP-4z     4 szt</t>
  </si>
  <si>
    <t xml:space="preserve">Gaśnica proszkowa GP-6z     11 szt </t>
  </si>
  <si>
    <t>III Liceum Ogólnokształcące im. Królowej Jawdwigi w Inowrocławiu</t>
  </si>
  <si>
    <t>Szkoła III LO Inowrocław</t>
  </si>
  <si>
    <t xml:space="preserve">szkoła </t>
  </si>
  <si>
    <t>Oczyszczalnia ścieków</t>
  </si>
  <si>
    <t>oczyszczalnia ścieków</t>
  </si>
  <si>
    <t>teren ogrodzony</t>
  </si>
  <si>
    <t>Studnia</t>
  </si>
  <si>
    <t>nieczynne</t>
  </si>
  <si>
    <t>Ogrodzenie</t>
  </si>
  <si>
    <t>zabezpieczenie terenu</t>
  </si>
  <si>
    <t>Droga z kostki</t>
  </si>
  <si>
    <t>wewnętrzna</t>
  </si>
  <si>
    <t>bezużyteczna</t>
  </si>
  <si>
    <t>Magazyn opakowań</t>
  </si>
  <si>
    <t>przechowalnia</t>
  </si>
  <si>
    <t>Garaż-narzędziownia</t>
  </si>
  <si>
    <t>garażowanie pojazdu</t>
  </si>
  <si>
    <t>Garaż nr 9</t>
  </si>
  <si>
    <t>magazyn-sprzęt rolniczy</t>
  </si>
  <si>
    <t>Magazyn paliw</t>
  </si>
  <si>
    <t>nieużytkowany</t>
  </si>
  <si>
    <t>Kotłownia-szklarnia</t>
  </si>
  <si>
    <t>Cieplarnia</t>
  </si>
  <si>
    <t>prod.rolna</t>
  </si>
  <si>
    <t>Gnojownia</t>
  </si>
  <si>
    <t>Powierzchnia betonowa</t>
  </si>
  <si>
    <t>wewnątrzna</t>
  </si>
  <si>
    <t>Razem :</t>
  </si>
  <si>
    <t>DPS Kawęczyn</t>
  </si>
  <si>
    <t>Laptop Note ASUS</t>
  </si>
  <si>
    <t>Komputer</t>
  </si>
  <si>
    <t>Drukarka laser HP LJ</t>
  </si>
  <si>
    <t>Drukarka Laser HPLJ</t>
  </si>
  <si>
    <t>Trafic</t>
  </si>
  <si>
    <t>VF1IBHB67287713</t>
  </si>
  <si>
    <t>CIN 6P46</t>
  </si>
  <si>
    <t>1.995</t>
  </si>
  <si>
    <t>07.12.2006</t>
  </si>
  <si>
    <t>06.12.2009</t>
  </si>
  <si>
    <t>26.563 km</t>
  </si>
  <si>
    <t>alarm</t>
  </si>
  <si>
    <t>Combo C3 DR TOUR</t>
  </si>
  <si>
    <t>WOLWO  XC SO6430259</t>
  </si>
  <si>
    <t>CIN 54 PJ</t>
  </si>
  <si>
    <t>1.686</t>
  </si>
  <si>
    <t>22.12.2004</t>
  </si>
  <si>
    <t>17.122009</t>
  </si>
  <si>
    <t>23.059 km</t>
  </si>
  <si>
    <t>21.12.2008</t>
  </si>
  <si>
    <t>Polonez</t>
  </si>
  <si>
    <t>FSO</t>
  </si>
  <si>
    <t>SUPBO1CEHTWB49702</t>
  </si>
  <si>
    <t>CIN 4A59</t>
  </si>
  <si>
    <t>1.598</t>
  </si>
  <si>
    <t>18.11.2005</t>
  </si>
  <si>
    <t>25.10.2008</t>
  </si>
  <si>
    <t>6.370 km</t>
  </si>
  <si>
    <t>Ciągnik</t>
  </si>
  <si>
    <t>Zetor 7211</t>
  </si>
  <si>
    <t>BDH 6754</t>
  </si>
  <si>
    <t>rolniczy</t>
  </si>
  <si>
    <t>29.05.1987</t>
  </si>
  <si>
    <t>16.04.2010</t>
  </si>
  <si>
    <t>8.500</t>
  </si>
  <si>
    <t>26 mh</t>
  </si>
  <si>
    <t>Przyczepa</t>
  </si>
  <si>
    <t>AUTOSAN D 47B</t>
  </si>
  <si>
    <t>BGB 0968</t>
  </si>
  <si>
    <t>30.07.1983</t>
  </si>
  <si>
    <t>18.10.2008</t>
  </si>
  <si>
    <t>4.500</t>
  </si>
  <si>
    <t>DPS Kawęczyn 4 88-140 Gniekwowo</t>
  </si>
  <si>
    <t>Urządzenie wielofunk. EPSON - 2 szt.</t>
  </si>
  <si>
    <t>Drukarka KYOVERA FS 1030D - 6 szt.</t>
  </si>
  <si>
    <t>Drukarka KYOCERA FS 4000 DN - 3 szt.</t>
  </si>
  <si>
    <t>Drukarka KYOCERA FS C 5025 N - 2 szt.</t>
  </si>
  <si>
    <t>Skaner EPSON GT 2500 N -  2 szt.</t>
  </si>
  <si>
    <t>Drukarka OKI 3320 - 7 szt.</t>
  </si>
  <si>
    <t>Kopiarka cyfr. KYOCERA KM 1635 - 2 szt.</t>
  </si>
  <si>
    <t xml:space="preserve">ZSP Kruszwica </t>
  </si>
  <si>
    <t>Jednostka centralna VOBIS z systemem operacyjnym - 14 szt.</t>
  </si>
  <si>
    <t>Monitor LCD "17 Samsung 710 N - 16 szt.</t>
  </si>
  <si>
    <t>Jednostka centralna VOBIS Digital - 4 szt.</t>
  </si>
  <si>
    <t>Monitor LCD "17 Samsung - 4 szt.</t>
  </si>
  <si>
    <t>Komputer-jednostka centralna NTT Business - 4 szt.</t>
  </si>
  <si>
    <t>Powiatowe Centrum Pomocy Rodzinie</t>
  </si>
  <si>
    <t>88-100 Inowrocław 3, ul. Mątewska 17</t>
  </si>
  <si>
    <t>gaśnice proszkowe, szyby antywłamaniowe na parterze, dozór agencji ochrony całodobowy</t>
  </si>
  <si>
    <t>Drukarka laserowa LBP 1120</t>
  </si>
  <si>
    <t>TELEFAX kx-FP 158</t>
  </si>
  <si>
    <t>Dysk do archiwizowania HDD 80 GB</t>
  </si>
  <si>
    <t>Monitor 17 LB Flatron F 700 B</t>
  </si>
  <si>
    <t>Komputer AMD/200/20/144/DT</t>
  </si>
  <si>
    <t>Zestaw komputerowy PIV/256/144/64/MTCD</t>
  </si>
  <si>
    <t>Komputer 256/40/MT/1.44/GF 4128</t>
  </si>
  <si>
    <t>Komputer 256/80/144/MT/GF4/CD</t>
  </si>
  <si>
    <t>Drukarka EPSON</t>
  </si>
  <si>
    <t>ROUTERHUB LAN internet</t>
  </si>
  <si>
    <t>Koputer Proccmp prd</t>
  </si>
  <si>
    <t>Zestaw Komputerowy</t>
  </si>
  <si>
    <t>Monitor 17 LG LCDL</t>
  </si>
  <si>
    <t>aparat fotograficzny Pentagram 41</t>
  </si>
  <si>
    <t>aparat cyfrowy</t>
  </si>
  <si>
    <t>aparat fotograficzny</t>
  </si>
  <si>
    <t>CARO</t>
  </si>
  <si>
    <t>SUPBO1CEHT/ W85735Ø</t>
  </si>
  <si>
    <t>CIN 26AL</t>
  </si>
  <si>
    <t>brak-samochód osobowy</t>
  </si>
  <si>
    <t>6-01-1997</t>
  </si>
  <si>
    <t>16-11-2008</t>
  </si>
  <si>
    <t>blokada skrzyni biegów</t>
  </si>
  <si>
    <t>instalacja gazowa, centralny zamek</t>
  </si>
  <si>
    <t>FIAT</t>
  </si>
  <si>
    <t>PANDA</t>
  </si>
  <si>
    <t>ZFA169000003/ 04135</t>
  </si>
  <si>
    <t>CIN 44PP</t>
  </si>
  <si>
    <t>15-12-2004</t>
  </si>
  <si>
    <t>21-12-2009</t>
  </si>
  <si>
    <t>ul. Mątewska 17 88-100 Inowrocław</t>
  </si>
  <si>
    <t>Garaż blaszany</t>
  </si>
  <si>
    <t>instalacja przyzywowo-alarmowa</t>
  </si>
  <si>
    <t>odprowadzanie ścieków</t>
  </si>
  <si>
    <t>instalacja alarmowa</t>
  </si>
  <si>
    <t>kraty na oknach, dozór pracowniczy</t>
  </si>
  <si>
    <t>w pałacu całodobowy,</t>
  </si>
  <si>
    <t>w pozostałych- część doby</t>
  </si>
  <si>
    <t>DPS Ludzisko</t>
  </si>
  <si>
    <t>NIE</t>
  </si>
  <si>
    <t>Keyboard CASIO WK 3300</t>
  </si>
  <si>
    <t>Procesor dźwięku Digitech s 100</t>
  </si>
  <si>
    <t>Zestaw ETP 778 MVB mikrofon</t>
  </si>
  <si>
    <t>Zestaw PRO Single Vocal mikrofon</t>
  </si>
  <si>
    <t>Kopiarka NASHUATEC 616</t>
  </si>
  <si>
    <t>Drukarka HP1020</t>
  </si>
  <si>
    <t>Notebook Fujitsu-Siemens</t>
  </si>
  <si>
    <t>JL TRAFIC</t>
  </si>
  <si>
    <t>VF 1JLBHB67V287334</t>
  </si>
  <si>
    <t>CIN 6P36</t>
  </si>
  <si>
    <t>podjazd do wózka</t>
  </si>
  <si>
    <t>07.12.2006r.</t>
  </si>
  <si>
    <t>06.12.2009r.</t>
  </si>
  <si>
    <t>42.100 km</t>
  </si>
  <si>
    <t>centralny zamek autoalarmowy</t>
  </si>
  <si>
    <t>TRAFIC 2,1D</t>
  </si>
  <si>
    <t>VF 173 IF 0515318505</t>
  </si>
  <si>
    <t>BCG 0290</t>
  </si>
  <si>
    <t>2,1D</t>
  </si>
  <si>
    <t>27.10.1997r.</t>
  </si>
  <si>
    <t>16.11.2008r.</t>
  </si>
  <si>
    <t>263.100 km</t>
  </si>
  <si>
    <t>FS LUBLIN</t>
  </si>
  <si>
    <t>D-25</t>
  </si>
  <si>
    <t>SUL 02500AM0000329</t>
  </si>
  <si>
    <t>BGU 6555</t>
  </si>
  <si>
    <t>przyczepa samochodowa</t>
  </si>
  <si>
    <t>25.02.1995r.</t>
  </si>
  <si>
    <t>Dom Pomocy Społecznej Ludzisko 78 88-160 Janikowo</t>
  </si>
  <si>
    <t>gaśnice proszkowe GP 6 i 12 - 21 szt.</t>
  </si>
  <si>
    <t>gaśnice proszkowe GP 1 - 3szt.</t>
  </si>
  <si>
    <t>gaśnice śniegowe - 5 szt., agregat śniegowy - 1 szt.</t>
  </si>
  <si>
    <t>hydrant + wąż 5 szt., koce gaśnicze - 5 szt.</t>
  </si>
  <si>
    <t>instalacja p.poż. i instalacja przyzywowo-alarmowa</t>
  </si>
  <si>
    <t>instalacja alarmowa, kraty na oknach, dozór pracowniczy</t>
  </si>
  <si>
    <t>w pałacu-całodobowy, w pozostałych - część doby</t>
  </si>
  <si>
    <t>do celów socjalno-mieszkalnych</t>
  </si>
  <si>
    <t>1844-1916</t>
  </si>
  <si>
    <t>instalacja alarmowa, p.poż., 10 szt.gaśnic proszkowych</t>
  </si>
  <si>
    <t>Ostrowo  25, 88-121 Chełmce</t>
  </si>
  <si>
    <t>Budynek 1 piętrowy</t>
  </si>
  <si>
    <t>do celów mieszkalnych</t>
  </si>
  <si>
    <t>przed 1939 rokiem</t>
  </si>
  <si>
    <t>gaśnica proszkowa 1 szt.</t>
  </si>
  <si>
    <t>Ostrowo 25, 88-121 Chełmce</t>
  </si>
  <si>
    <t>do celów gospodarczych</t>
  </si>
  <si>
    <t>Budynek garaży</t>
  </si>
  <si>
    <t>do garażowania pojazdów słuzbowych</t>
  </si>
  <si>
    <t>gaśnica proszkowa 2 szt.</t>
  </si>
  <si>
    <t>Budynek mieszkalny (socjalno-mieszkalny)</t>
  </si>
  <si>
    <t>instalacja alarmowa, p.poż., 4 szt.gaśnic proszkowych, 2 hydranty p.poż.</t>
  </si>
  <si>
    <t>Tarnówko 4, 88-121 Chełmce</t>
  </si>
  <si>
    <t>Budynek administracyjno-mieszkalny</t>
  </si>
  <si>
    <t>do celów administracyjno-mieszkalnych</t>
  </si>
  <si>
    <t>instalacja alarmowa i p.poż., 2 szt. gaśnic proszkowych, 3 biura posiadają instalację antywłamaniową</t>
  </si>
  <si>
    <t xml:space="preserve">Budynek inwentarski </t>
  </si>
  <si>
    <t>Pralania z suszarnią</t>
  </si>
  <si>
    <t>1 szt. gaśnicy proszkowej</t>
  </si>
  <si>
    <t>do garażowania pojazdów służbowych</t>
  </si>
  <si>
    <t>1 szt. gaśnica proszkowa</t>
  </si>
  <si>
    <t>DPS Ostrowo</t>
  </si>
  <si>
    <t>Dom Pomocy Społecznej w Ostrowie</t>
  </si>
  <si>
    <t>Monitor</t>
  </si>
  <si>
    <t>Drukarka</t>
  </si>
  <si>
    <t>Instalacja p.poż</t>
  </si>
  <si>
    <t>Instalacja p.poż.</t>
  </si>
  <si>
    <t>Zestaw nagłaśniający</t>
  </si>
  <si>
    <t>Telefax</t>
  </si>
  <si>
    <t>Centrala telefoniczna</t>
  </si>
  <si>
    <t>Kserokopoiarka</t>
  </si>
  <si>
    <t>Urządzenie alarmowe</t>
  </si>
  <si>
    <t>Instalacja przyzywowa</t>
  </si>
  <si>
    <t xml:space="preserve">Trafic Pack CLIM L2H1 </t>
  </si>
  <si>
    <t>VF1JLBHB67V 287336</t>
  </si>
  <si>
    <t>CIN 6P26</t>
  </si>
  <si>
    <t>osobowy, przewóz osób niepelnosprawnych</t>
  </si>
  <si>
    <t>x</t>
  </si>
  <si>
    <t>06.12.2009 r.</t>
  </si>
  <si>
    <t>Volksvagen</t>
  </si>
  <si>
    <t>Transporter</t>
  </si>
  <si>
    <t>YX 50375WY2ZZZ700Z</t>
  </si>
  <si>
    <t>CIN 53PX</t>
  </si>
  <si>
    <t>30.11.1999r.</t>
  </si>
  <si>
    <t>27.11.2008r.</t>
  </si>
  <si>
    <t>Zetor</t>
  </si>
  <si>
    <t>BYN 519 K</t>
  </si>
  <si>
    <t>ciagnik rolniczy</t>
  </si>
  <si>
    <t>11.04.1988</t>
  </si>
  <si>
    <t>08.10.2009</t>
  </si>
  <si>
    <t>Sanok</t>
  </si>
  <si>
    <t>D-50</t>
  </si>
  <si>
    <t>BY3602875</t>
  </si>
  <si>
    <t>BGW 9424</t>
  </si>
  <si>
    <t>przyczepa ciężka</t>
  </si>
  <si>
    <t>01.01.1982</t>
  </si>
  <si>
    <t>08.10.2008</t>
  </si>
  <si>
    <t>Thuletrilers</t>
  </si>
  <si>
    <t>UH2000A515P   119030</t>
  </si>
  <si>
    <t>CIN W 746</t>
  </si>
  <si>
    <t>przyczepa uniwersalna lekka</t>
  </si>
  <si>
    <t>21.04.2005</t>
  </si>
  <si>
    <t>instalacja p.poż., instalacja alarmowa</t>
  </si>
  <si>
    <t xml:space="preserve"> Dom Pomocy Społecznej w Warzynie</t>
  </si>
  <si>
    <t>bud.admnistr.-mieszkal.DPS</t>
  </si>
  <si>
    <t>mieszkalno - administracyjny</t>
  </si>
  <si>
    <t>1900           rozbud.1974 i 1995          rem.general.2005</t>
  </si>
  <si>
    <t>dozór pracowniczy całodobowy, gaśnice proszkowe 6 szt i   pianowe  2 szt,hydranty zewnętrzne 1 szt zawory hydrantowe wewnętrzne 8 szt oraz instalacja wykrywania i sygnalizowania pożaru</t>
  </si>
  <si>
    <t>Warzyn, 88-140 Gniewkowo</t>
  </si>
  <si>
    <t>budynek pawilon DPS</t>
  </si>
  <si>
    <t>mieszkalny</t>
  </si>
  <si>
    <t>dozór pracowniczy całodobowy, gaśnice proszkowe 2 szt , pianowe 2 szt ., hydranty zewnętrzne 1 szt ,zawory hydrantowe wewnętrzne 2 szt oraz instalacja wykrywania i sygnalizacji pożaru</t>
  </si>
  <si>
    <t>budynek gospodarczy</t>
  </si>
  <si>
    <t>warsztatowo-garażowy</t>
  </si>
  <si>
    <t>stajnia</t>
  </si>
  <si>
    <t>3412 C</t>
  </si>
  <si>
    <t>Inowrocław, ul. Poznańska</t>
  </si>
  <si>
    <t>3413 C</t>
  </si>
  <si>
    <t>Inowrocław, ul. Przybyszewskiego</t>
  </si>
  <si>
    <t>3414 C</t>
  </si>
  <si>
    <t>Inowrocław, ul. Rąbińska</t>
  </si>
  <si>
    <t>3415 C</t>
  </si>
  <si>
    <t>Inowrocław, ul. Roosevelta</t>
  </si>
  <si>
    <t>3416 C</t>
  </si>
  <si>
    <t>Inowrocław, ul. M.C. Skłodowskiej</t>
  </si>
  <si>
    <t>3417 C</t>
  </si>
  <si>
    <t>Inowrocław, ul. Sikorskiego</t>
  </si>
  <si>
    <t>3418 C</t>
  </si>
  <si>
    <t>Transporter 2,5T</t>
  </si>
  <si>
    <t>WV2ZZZ7OZXX039839</t>
  </si>
  <si>
    <t>BCR 6742</t>
  </si>
  <si>
    <t>osobowo-towarowy</t>
  </si>
  <si>
    <t>28.08.1998</t>
  </si>
  <si>
    <t>29.10.2008</t>
  </si>
  <si>
    <t>9 osób</t>
  </si>
  <si>
    <t>radio</t>
  </si>
  <si>
    <t>Caro 1,6</t>
  </si>
  <si>
    <t>SUPBO1CEHSW786479</t>
  </si>
  <si>
    <t>CIN 3E05</t>
  </si>
  <si>
    <t>14.12.1995</t>
  </si>
  <si>
    <t>08.01.2009</t>
  </si>
  <si>
    <t>5 osób</t>
  </si>
  <si>
    <t>wóz ascenizacyjny</t>
  </si>
  <si>
    <t>specjalny</t>
  </si>
  <si>
    <t>ciągnik</t>
  </si>
  <si>
    <t xml:space="preserve"> C 360</t>
  </si>
  <si>
    <t>CIN 62XS</t>
  </si>
  <si>
    <t>15.06.1981</t>
  </si>
  <si>
    <t>03.02.2009</t>
  </si>
  <si>
    <t>1654 motogodzin</t>
  </si>
  <si>
    <t>p-pa rolnicza</t>
  </si>
  <si>
    <t>D/732-00</t>
  </si>
  <si>
    <t>CIN 1W72</t>
  </si>
  <si>
    <t>16.11.1985</t>
  </si>
  <si>
    <t>24.12.2008</t>
  </si>
  <si>
    <t>4000 kg</t>
  </si>
  <si>
    <t>DPS Wawrzyn</t>
  </si>
  <si>
    <t>Warzyn 88-140 Gniewkowo</t>
  </si>
  <si>
    <t>zabezp.p-poż - gaśnice ,hydranty, czujniki i urządz.</t>
  </si>
  <si>
    <t>alarmowe</t>
  </si>
  <si>
    <t xml:space="preserve">obiekt działający w systemie 24 godzinnym , stały </t>
  </si>
  <si>
    <t>nadzór , w nocy dozorca oraz 2 psy umieszczone w</t>
  </si>
  <si>
    <t>strategicznych miejscach</t>
  </si>
  <si>
    <t>pokoje mieszkalne, biura,magazyny,kuchnia, pralnia</t>
  </si>
  <si>
    <t>I.ZABEZPIECZENIA P.POŻAROWE:</t>
  </si>
  <si>
    <t>88-100 Inowrocław, ul.Wierzbińskiego 49</t>
  </si>
  <si>
    <t>1.gaśnice:</t>
  </si>
  <si>
    <t>proszkowe 19 szt.</t>
  </si>
  <si>
    <t>halonowe 3 szt.</t>
  </si>
  <si>
    <t>śniegowe 9 szt.</t>
  </si>
  <si>
    <t>2.hydranty 5 szt.</t>
  </si>
  <si>
    <t>3.koce gaśnicze 17 szt.</t>
  </si>
  <si>
    <t>3.system sygnalizacji pożaru</t>
  </si>
  <si>
    <t>II.ZABEZPIECZENIA P.KRADZIEŻOWE</t>
  </si>
  <si>
    <t>1.część parterowa budynku zabezp.</t>
  </si>
  <si>
    <t>biureta cyfrowa Continuous</t>
  </si>
  <si>
    <t>alarmem</t>
  </si>
  <si>
    <t xml:space="preserve">2.okna w pomieszczeniach magazyn.oraz </t>
  </si>
  <si>
    <t>w 2 pomieszcz.biurowych są okratowane</t>
  </si>
  <si>
    <t>garaż murowany</t>
  </si>
  <si>
    <t xml:space="preserve">garaż </t>
  </si>
  <si>
    <t xml:space="preserve">3.dozór całodobowy sprawują </t>
  </si>
  <si>
    <t>magazyn podręczny</t>
  </si>
  <si>
    <t xml:space="preserve">magzyn </t>
  </si>
  <si>
    <t>dyżurujące pielęgniarki</t>
  </si>
  <si>
    <t>system sygnalizacji pożaru</t>
  </si>
  <si>
    <t>system przyzywowy</t>
  </si>
  <si>
    <t>zestaw-projektor multimedialny</t>
  </si>
  <si>
    <t>KOMBI 1,9DCI</t>
  </si>
  <si>
    <t>VF1JLBCB66Y</t>
  </si>
  <si>
    <t>CIN 6A70</t>
  </si>
  <si>
    <t>22.11.2005</t>
  </si>
  <si>
    <t>22.11.2008</t>
  </si>
  <si>
    <t>2960kg</t>
  </si>
  <si>
    <t xml:space="preserve">zamek centralny i autoalarm </t>
  </si>
  <si>
    <t xml:space="preserve">POLONEZ </t>
  </si>
  <si>
    <t>CARO 1,6</t>
  </si>
  <si>
    <t>SUPBO1CBHRW-673509</t>
  </si>
  <si>
    <t>CIN 86FP</t>
  </si>
  <si>
    <t>12.07.1994</t>
  </si>
  <si>
    <t>11.08.2009</t>
  </si>
  <si>
    <t>Inowrocław, ul.Wierzbińskiego 49</t>
  </si>
  <si>
    <t>1.część parterowa budynku zabezpieczona alarmem</t>
  </si>
  <si>
    <t>20.12.2009</t>
  </si>
  <si>
    <t>20.02.2009</t>
  </si>
  <si>
    <t>19.02.2010</t>
  </si>
  <si>
    <t>26.10.2009</t>
  </si>
  <si>
    <t>25.10.2010</t>
  </si>
  <si>
    <t>17.05.2009</t>
  </si>
  <si>
    <t>16.05.2010</t>
  </si>
  <si>
    <t>06.11.2009</t>
  </si>
  <si>
    <t>05.11.2010</t>
  </si>
  <si>
    <t>01.12.2008</t>
  </si>
  <si>
    <t>30.112009</t>
  </si>
  <si>
    <t>01.12.2009</t>
  </si>
  <si>
    <t>30.12010</t>
  </si>
  <si>
    <t>22.12.2008</t>
  </si>
  <si>
    <t>21.12.2009</t>
  </si>
  <si>
    <t>03.12.2009</t>
  </si>
  <si>
    <t>02.12.2010</t>
  </si>
  <si>
    <t>19.02.2020</t>
  </si>
  <si>
    <t>01.01.2009</t>
  </si>
  <si>
    <t>31.12.2010</t>
  </si>
  <si>
    <t>08.12.2008</t>
  </si>
  <si>
    <t>07.12.2009</t>
  </si>
  <si>
    <t>17.11.2009</t>
  </si>
  <si>
    <t>16.11.2010</t>
  </si>
  <si>
    <t>31.12.2009</t>
  </si>
  <si>
    <t>08.12.2009</t>
  </si>
  <si>
    <t>07.12.2010</t>
  </si>
  <si>
    <t>04.11.2009</t>
  </si>
  <si>
    <t>03.11.2010</t>
  </si>
  <si>
    <t>26.01.2009</t>
  </si>
  <si>
    <t>25.01.2010</t>
  </si>
  <si>
    <t>10.04.2009</t>
  </si>
  <si>
    <t>09.04.2010</t>
  </si>
  <si>
    <t>29.09.2009</t>
  </si>
  <si>
    <t>28.09.2010</t>
  </si>
  <si>
    <t>20.01.2009</t>
  </si>
  <si>
    <t>19.01.2010</t>
  </si>
  <si>
    <t>17.04.2009</t>
  </si>
  <si>
    <t>13.10.2009</t>
  </si>
  <si>
    <t>12.10.2010</t>
  </si>
  <si>
    <t>22.11.2009</t>
  </si>
  <si>
    <t>21.11.2010</t>
  </si>
  <si>
    <t>15.12.2009</t>
  </si>
  <si>
    <t>14.12.2010</t>
  </si>
  <si>
    <t>12.09.2009</t>
  </si>
  <si>
    <t>11.09.2010</t>
  </si>
  <si>
    <t>22.04.2010</t>
  </si>
  <si>
    <t>18.09.2009</t>
  </si>
  <si>
    <t>17.09.2010</t>
  </si>
  <si>
    <t>19.06.2009</t>
  </si>
  <si>
    <t>18.06.2010</t>
  </si>
  <si>
    <t>jednostka centralna z nagrywarką DVD iportem Fire-Wire Vobis Digital MX Junior PRO, klawiatura, mysz, mikrofon, słuchawki, głośniki, sysytem operacyjny</t>
  </si>
  <si>
    <t>sieciowa drukarka laserowa czrno-biała HP laserJet P2015n (2 szt.)</t>
  </si>
  <si>
    <t>KONCENTRATOR SIECI KOMPUTEROWEJ</t>
  </si>
  <si>
    <t>SWITCH 3 COM SS 3 4400</t>
  </si>
  <si>
    <t>UPS APC 1000 VA RACK MOUNT i UPS APC 500 VA</t>
  </si>
  <si>
    <t>ZESTAW KOMPUTEROWY Z MONITOREM I DRUKARKń HP LJ 1160</t>
  </si>
  <si>
    <t>ZESTAW KOMPUTEROWY Z MONITOREM</t>
  </si>
  <si>
    <t>ZESTAW KOMPUTEROWY Z MONITOREM I DRUKARKń HP LJ 1020</t>
  </si>
  <si>
    <t>SKANER HP SCANJET 8270</t>
  </si>
  <si>
    <t xml:space="preserve">ZESTAW KOMPUTEROWY HP DX 2200 Z DRUKARKń HP LJ I MONITOREM LCD I UPS </t>
  </si>
  <si>
    <t>ZESTAW KOMPUTEROWY HP DX 2200 Z MONITOREM LCD I UPS</t>
  </si>
  <si>
    <t>dozór , kraty w oknach piwnicznych</t>
  </si>
  <si>
    <t>Wozownia  Inowrocław  ul.Solankowa 33</t>
  </si>
  <si>
    <t>Instalacja sygnalizacji pożarowej, włamaniowej i napadu</t>
  </si>
  <si>
    <t xml:space="preserve">stały monitoring pożarowy podłączony do PSP </t>
  </si>
  <si>
    <t>w Inowrocławiu, ogrodzenie, gaśnice, koce gaśnicze,</t>
  </si>
  <si>
    <t>hydranty, dozór, rolety zewnętrzne.</t>
  </si>
  <si>
    <t xml:space="preserve">Instalacja p/włamaniowa, alarmy, kraty w oknach, </t>
  </si>
  <si>
    <t>okiennice drewniane, ogrodzenie, gaśnice, hydranty.</t>
  </si>
  <si>
    <t>Ośrodek Wspierania Dziecka i Rodziny</t>
  </si>
  <si>
    <t>budynek adm-mieszkalny</t>
  </si>
  <si>
    <t>adm.mieszkalny</t>
  </si>
  <si>
    <t>6 hydrantów,7gaśnic proszkowych 2 gasn.sniegowe,kraty w księgowości</t>
  </si>
  <si>
    <t>budynek socjalny</t>
  </si>
  <si>
    <t>gosp.mieszkalny</t>
  </si>
  <si>
    <t>3 hydranty,11 gaśnic proszk.2 gaśnice śniegowe</t>
  </si>
  <si>
    <t>budynek garaż</t>
  </si>
  <si>
    <t>gosp.garaż</t>
  </si>
  <si>
    <t>2 gaśnice proszkowe</t>
  </si>
  <si>
    <t>gospodarczy</t>
  </si>
  <si>
    <t>1 gaśnica śniegowa</t>
  </si>
  <si>
    <t>budynek główny</t>
  </si>
  <si>
    <t>4 gaśnice proszkowe,3 gaśnice śnigowe</t>
  </si>
  <si>
    <t>budynek</t>
  </si>
  <si>
    <t>cz.mieszkalny</t>
  </si>
  <si>
    <t>własnośc skarbu państwa -umowa użyczenia Inowrocław ul.Kiełbasiewicza 9</t>
  </si>
  <si>
    <t>we wszystkich budynkach w oknach piwnicznbych kraty,dozór pracowniczy całodobowy. Ponadto w Inowrocławiu ul.Krzywoustego 15 obiekt monitorują 4 kamery (2 wewnątrz budynków,2 zewnątrz)</t>
  </si>
  <si>
    <t>monotor</t>
  </si>
  <si>
    <t>zestaw komuterowy NNT 2400+monitor 17/405</t>
  </si>
  <si>
    <t xml:space="preserve">zestaw komuterowy   </t>
  </si>
  <si>
    <t>monitor LG  LCD 17</t>
  </si>
  <si>
    <t>monitor LCD 19</t>
  </si>
  <si>
    <t>zestaw komuterowy</t>
  </si>
  <si>
    <t>zestaw komuterowy + monitor LCD 17</t>
  </si>
  <si>
    <t>zestaw komputerowy + monitor LCD 17</t>
  </si>
  <si>
    <t>monitoring-2 kamery zewnętrzne,2 kamery wewnątrz</t>
  </si>
  <si>
    <t>lp.</t>
  </si>
  <si>
    <t>nazwa budynku</t>
  </si>
  <si>
    <t>rok budowy</t>
  </si>
  <si>
    <t>lokalizacja (adres)</t>
  </si>
  <si>
    <t>wartość początkowa (księgowa brutto)             (1)</t>
  </si>
  <si>
    <t>RAZEM</t>
  </si>
  <si>
    <t>brak danych</t>
  </si>
  <si>
    <t>Budynek gospodarczy</t>
  </si>
  <si>
    <t>Inowrocław, Orłowo</t>
  </si>
  <si>
    <t>Inowrocław, Orłowo 52</t>
  </si>
  <si>
    <t>zabezpieczenia
        (znane zabiezpieczenia p-poż                            i przeciw kradzieżowe)                                                      (2)</t>
  </si>
  <si>
    <t>Ostrowo gm Kruszwica</t>
  </si>
  <si>
    <t xml:space="preserve">Budynki i budowle po byłym Gospodarstwie Pomocniczym ( w dzierżawie J. Stanny) </t>
  </si>
  <si>
    <t>Kawęczyn gm. Gniewkowo</t>
  </si>
  <si>
    <t xml:space="preserve">Budynki i budowle po byłym Gospodarstwie Pomocniczym ( w dzierżawie K. Skibiński) </t>
  </si>
  <si>
    <t>Uwaga!</t>
  </si>
  <si>
    <t>Inowrocław ,ul Roosevelta 36</t>
  </si>
  <si>
    <t>Wyposażony w system kamer video-podgląd w Straży Miejskiej. Dolna konygnacja posiada wszystkie okna antywłamaniowe. Ośrodek dokumentacji kartograficznej wyposażony w oddzielną instalację alarmową.Pomieszczenia zawierające dane o charakterze niejawnym wyposażone są dodatkowo w drzwi antywłamaniowe oraz kraty.Sprzęt p.poż: 2 koce gaśnicze,9 szt gaśnic proszkowych oraz 9 szt gaśnic śniegowych.Kondygnacje budynku przez całą dobę dozorowane są przez Straż Miejską</t>
  </si>
  <si>
    <t>Budynek mieszkalny (nauczycielski,mieszkanie chronione)</t>
  </si>
  <si>
    <t>Budynek administracyjny+ wiatrołap</t>
  </si>
  <si>
    <t>Budynek administracyjny</t>
  </si>
  <si>
    <t>Teren ogrodzony,oświetlony,monitoring +32 kamery zewnętrzne i wewnętrzne,alarm w wydz,komunikacjidozór strózy całodobowy,okna i drzwi  na parterze i w piwnicy są antywłamaniowe i antywyważeniowe.</t>
  </si>
  <si>
    <t xml:space="preserve">Inowrocław, ul Mątewska 17 </t>
  </si>
  <si>
    <t>Oczyszczalnia</t>
  </si>
  <si>
    <t>DPS Ludzisko,połozona na nieruchomosci w Piotrkowicach</t>
  </si>
  <si>
    <t>Klucze podwojne,brama zamykana na klucz</t>
  </si>
  <si>
    <t>Bursa Szkolna Nr 1 Zakład Budżetowy w Inowrocławiu</t>
  </si>
  <si>
    <t>nazwa budynku/budowli</t>
  </si>
  <si>
    <t>przeznaczenie budynku/budowli</t>
  </si>
  <si>
    <t>zabezpieczenia
(znane zabiezpieczenia p-poż i przeciw kradzieżowe)                                      (2)</t>
  </si>
  <si>
    <t>budynek internatu</t>
  </si>
  <si>
    <t>bursa</t>
  </si>
  <si>
    <t>alartm p.poż, sygn.dźwiękowy</t>
  </si>
  <si>
    <t>Narutowicza 34</t>
  </si>
  <si>
    <t>kraty na oknach (parter)</t>
  </si>
  <si>
    <t>dozór praocwniczy-całodobowy</t>
  </si>
  <si>
    <t>gasnice szt.12</t>
  </si>
  <si>
    <t>hydranty szt.5</t>
  </si>
  <si>
    <t>brak czujników</t>
  </si>
  <si>
    <t>monitoring</t>
  </si>
  <si>
    <t>domofon</t>
  </si>
  <si>
    <t xml:space="preserve">nazwa  </t>
  </si>
  <si>
    <t>rok produkcji</t>
  </si>
  <si>
    <t>wartość (początkowa) - księgowa brutto</t>
  </si>
  <si>
    <t xml:space="preserve">KOMPUTER </t>
  </si>
  <si>
    <t>DRUKARKA</t>
  </si>
  <si>
    <t>KOMPUTER  Z MONITOREM i UPS</t>
  </si>
  <si>
    <t>DRUKARKA HP LASER JET 1005W</t>
  </si>
  <si>
    <t>DRUKARKA OKI 3321</t>
  </si>
  <si>
    <t>KOMPUTER COMPAG EVO ZESTAW</t>
  </si>
  <si>
    <t>DRUKARKA HP DESK JET 6122</t>
  </si>
  <si>
    <t>KOMPUTER Celeron z monitorem Belinea i głośnikami i UPS</t>
  </si>
  <si>
    <t>KOMPUTER z UPS</t>
  </si>
  <si>
    <t>DRUKARKA HP LJ 1005 W</t>
  </si>
  <si>
    <t>KOMPUTER z Compaq Evo z UPS</t>
  </si>
  <si>
    <t>SKANER HP 5550C</t>
  </si>
  <si>
    <t>ZESTAW KOMPUTEROWY COMPAQ z UPS</t>
  </si>
  <si>
    <t>ZESTAW KOMPUTEROWY COMPAQ AV z monitorem i UPS</t>
  </si>
  <si>
    <t>ZESTAW KOMPUTEROWY OPTIMUS PRESTIGE z Monitorem i UPS</t>
  </si>
  <si>
    <t>Zestaw komputerowy z monitorem, modemem i UPS</t>
  </si>
  <si>
    <t>KOMPUTER STANDART MULTIMED PC</t>
  </si>
  <si>
    <t>DRUKARKA HP LJ 1010</t>
  </si>
  <si>
    <t>ZESTAW KOMPUTEROWY</t>
  </si>
  <si>
    <t>KOPIARKA RICOH AFICO 1018D</t>
  </si>
  <si>
    <t>DIAZOKOPIARKA SUPERDIAZO 4 Z OBCINARKĄ KRĄZKOWĄ 130</t>
  </si>
  <si>
    <t>ZESTAW KOMPUTEROWY HP Compaq</t>
  </si>
  <si>
    <t>ZESTAW KOMPUTEROWY HP Compaq z nagrywarką</t>
  </si>
  <si>
    <t>DRUKARKA HP LJ 1015</t>
  </si>
  <si>
    <t>DRUKARKA LASEROWA HPLJ1010</t>
  </si>
  <si>
    <t>ZESTAW KOMPUTEROWY
(obsługa geomediów)</t>
  </si>
  <si>
    <t>ZESTAW KOMPUTEROWY Compaq</t>
  </si>
  <si>
    <t>ZESTAW KOMPUTEROWY HP DX 2000</t>
  </si>
  <si>
    <t>DRUKARKA HP DJ 1220 C USB</t>
  </si>
  <si>
    <t>NAGRYWARKA</t>
  </si>
  <si>
    <t>KOPIARKA RRK DSM-615 Z POKRYWĄ</t>
  </si>
  <si>
    <t>RISOGRAF</t>
  </si>
  <si>
    <t>KOPIARKA NASHUATEC D422</t>
  </si>
  <si>
    <t>MODUŁ DO CENTRALI TELEFONICZNEJ</t>
  </si>
  <si>
    <t>ZESTAW KOMPUTEROWY (KOMP.+MONITOR+UPS)</t>
  </si>
  <si>
    <t>ZESTAW KOMPUTEROWY (KOMP.+MONITOR LCD + UPS)</t>
  </si>
  <si>
    <t>DRUKARKA DLA OŚWIATY BUSSINES INK JET</t>
  </si>
  <si>
    <t>ZESTAW KOMPUTEROWY (KOM.+MONITOR+UPS+DRUKARKA)</t>
  </si>
  <si>
    <t xml:space="preserve">SWITCH 3 COM SS3 4400 do złącza komputerowego </t>
  </si>
  <si>
    <t>+</t>
  </si>
  <si>
    <t xml:space="preserve">Powiatowe Centrum Pomocy Rodzinie  </t>
  </si>
  <si>
    <t xml:space="preserve">Powiatowy Inspektorat Nadzoru Budowlanego w Inowrocławiu </t>
  </si>
  <si>
    <t>Mątewska 17, 88-100 Inowrocław</t>
  </si>
  <si>
    <t>Sprzęt przeciwpożarowy: 2 szt. gaśnic proszkowych oraz 2 szt. gaśnic śniegowych,system alarmowy +32 kamery zewnętrzne i wewnętrzne,*alarm w wydz, komunikacji całodobowy dozór stróży.Okna i drzwi na parterze i w piwnicy są antywłamaniowe i antywyważeniowe,teren jest ogrodzony i oświetlony.</t>
  </si>
  <si>
    <t>Orłowo 52, 88-101 Inowrocław</t>
  </si>
  <si>
    <t>Bursa Szkolna Nr 1 Zakład Budżetowy w INOWROCŁAWIU</t>
  </si>
  <si>
    <t>brak</t>
  </si>
  <si>
    <t>-</t>
  </si>
  <si>
    <t>kopiarka INFOTEC 518 Z</t>
  </si>
  <si>
    <t>Nootebok Aristo</t>
  </si>
  <si>
    <t>Nootebok Maxdata</t>
  </si>
  <si>
    <t>Kopiarka Nashuatec</t>
  </si>
  <si>
    <t>monitoring +kamery 7 szt</t>
  </si>
  <si>
    <t>monitoring +2 kamery</t>
  </si>
  <si>
    <t>brama wjazdowa i system domofonu</t>
  </si>
  <si>
    <t>ul.Narutowicza 34 88-100 Inowrocław</t>
  </si>
  <si>
    <t>alarm p.poż, sygnał dźwiekowy, kraty na oknach</t>
  </si>
  <si>
    <t>dozór pracowniczy całodobowy</t>
  </si>
  <si>
    <t>gaśnice szt.12</t>
  </si>
  <si>
    <t>hydranty 5 szt.</t>
  </si>
  <si>
    <t xml:space="preserve">monitoring, </t>
  </si>
  <si>
    <t>brama wjazdowa z domofonem</t>
  </si>
  <si>
    <t>Drukarka HP 5150</t>
  </si>
  <si>
    <t>Drukarka HP 1010</t>
  </si>
  <si>
    <t xml:space="preserve">Komputer </t>
  </si>
  <si>
    <t>Zestaw komputerowy</t>
  </si>
  <si>
    <t>Komputer      4 szt.</t>
  </si>
  <si>
    <t>Kserokopiarka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</si>
</sst>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_-* #,##0.000\ &quot;zł&quot;_-;\-* #,##0.000\ &quot;zł&quot;_-;_-* &quot;-&quot;??\ &quot;zł&quot;_-;_-@_-"/>
    <numFmt numFmtId="170" formatCode="mm/dd/yy"/>
    <numFmt numFmtId="171" formatCode="d/mm/yyyy"/>
    <numFmt numFmtId="172" formatCode="dd\.mm\.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i/>
      <sz val="8"/>
      <color indexed="8"/>
      <name val="Verdana"/>
      <family val="2"/>
    </font>
    <font>
      <b/>
      <i/>
      <u val="single"/>
      <sz val="8"/>
      <name val="Verdana"/>
      <family val="2"/>
    </font>
    <font>
      <b/>
      <u val="single"/>
      <sz val="8"/>
      <name val="Verdana"/>
      <family val="2"/>
    </font>
    <font>
      <b/>
      <i/>
      <u val="single"/>
      <sz val="8"/>
      <color indexed="8"/>
      <name val="Verdana"/>
      <family val="2"/>
    </font>
    <font>
      <sz val="8"/>
      <color indexed="10"/>
      <name val="Verdana"/>
      <family val="2"/>
    </font>
    <font>
      <u val="single"/>
      <sz val="8"/>
      <name val="Verdana"/>
      <family val="2"/>
    </font>
    <font>
      <b/>
      <i/>
      <sz val="8"/>
      <color indexed="10"/>
      <name val="Verdana"/>
      <family val="2"/>
    </font>
    <font>
      <b/>
      <sz val="8"/>
      <color indexed="10"/>
      <name val="Verdana"/>
      <family val="2"/>
    </font>
    <font>
      <vertAlign val="superscript"/>
      <sz val="8"/>
      <name val="Verdana"/>
      <family val="2"/>
    </font>
    <font>
      <b/>
      <sz val="8"/>
      <color indexed="12"/>
      <name val="Verdana"/>
      <family val="2"/>
    </font>
    <font>
      <sz val="8"/>
      <color indexed="12"/>
      <name val="MS Sans Serif"/>
      <family val="0"/>
    </font>
    <font>
      <b/>
      <sz val="10"/>
      <name val="Verdana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1" applyFill="0" applyBorder="0">
      <alignment vertical="center"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4" fillId="0" borderId="2" xfId="21" applyNumberFormat="1" applyFont="1" applyFill="1" applyBorder="1" applyAlignment="1">
      <alignment horizontal="left" vertical="center" wrapText="1"/>
    </xf>
    <xf numFmtId="44" fontId="4" fillId="0" borderId="2" xfId="2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4" fontId="4" fillId="0" borderId="0" xfId="2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4" fontId="4" fillId="0" borderId="0" xfId="21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44" fontId="6" fillId="0" borderId="2" xfId="2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/>
    </xf>
    <xf numFmtId="44" fontId="4" fillId="0" borderId="2" xfId="21" applyFont="1" applyFill="1" applyBorder="1" applyAlignment="1">
      <alignment vertical="center" wrapText="1"/>
    </xf>
    <xf numFmtId="44" fontId="4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vertical="center" wrapText="1"/>
    </xf>
    <xf numFmtId="44" fontId="6" fillId="0" borderId="2" xfId="21" applyFont="1" applyFill="1" applyBorder="1" applyAlignment="1">
      <alignment vertical="center" wrapText="1"/>
    </xf>
    <xf numFmtId="44" fontId="5" fillId="0" borderId="2" xfId="2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7" fillId="2" borderId="0" xfId="0" applyFont="1" applyFill="1" applyBorder="1" applyAlignment="1">
      <alignment horizontal="right" vertical="center"/>
    </xf>
    <xf numFmtId="44" fontId="4" fillId="0" borderId="0" xfId="2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4" fontId="4" fillId="0" borderId="4" xfId="2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/>
    </xf>
    <xf numFmtId="44" fontId="4" fillId="0" borderId="2" xfId="21" applyFont="1" applyFill="1" applyBorder="1" applyAlignment="1">
      <alignment/>
    </xf>
    <xf numFmtId="0" fontId="5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4" fillId="0" borderId="7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2" xfId="0" applyFont="1" applyAlignment="1">
      <alignment vertical="center" wrapText="1"/>
    </xf>
    <xf numFmtId="0" fontId="9" fillId="0" borderId="12" xfId="0" applyFont="1" applyAlignment="1">
      <alignment horizontal="center" vertical="center" wrapText="1"/>
    </xf>
    <xf numFmtId="4" fontId="11" fillId="0" borderId="12" xfId="0" applyFont="1" applyAlignment="1">
      <alignment vertical="center" wrapText="1"/>
    </xf>
    <xf numFmtId="0" fontId="9" fillId="0" borderId="13" xfId="0" applyFont="1" applyAlignment="1">
      <alignment/>
    </xf>
    <xf numFmtId="0" fontId="9" fillId="0" borderId="13" xfId="0" applyFont="1" applyAlignment="1">
      <alignment vertical="center" wrapText="1"/>
    </xf>
    <xf numFmtId="0" fontId="11" fillId="0" borderId="13" xfId="0" applyFont="1" applyAlignment="1">
      <alignment vertical="center" wrapText="1"/>
    </xf>
    <xf numFmtId="0" fontId="9" fillId="0" borderId="13" xfId="0" applyFont="1" applyAlignment="1">
      <alignment horizontal="center" vertical="center" wrapText="1"/>
    </xf>
    <xf numFmtId="0" fontId="9" fillId="0" borderId="14" xfId="0" applyFont="1" applyAlignment="1">
      <alignment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distributed" wrapText="1"/>
    </xf>
    <xf numFmtId="0" fontId="4" fillId="0" borderId="2" xfId="0" applyFont="1" applyBorder="1" applyAlignment="1">
      <alignment vertical="distributed" wrapText="1"/>
    </xf>
    <xf numFmtId="0" fontId="4" fillId="0" borderId="2" xfId="0" applyFont="1" applyBorder="1" applyAlignment="1">
      <alignment vertical="distributed"/>
    </xf>
    <xf numFmtId="0" fontId="4" fillId="0" borderId="2" xfId="0" applyFont="1" applyFill="1" applyBorder="1" applyAlignment="1">
      <alignment vertical="distributed" wrapText="1"/>
    </xf>
    <xf numFmtId="44" fontId="7" fillId="0" borderId="0" xfId="21" applyFont="1" applyFill="1" applyAlignment="1">
      <alignment horizontal="right"/>
    </xf>
    <xf numFmtId="0" fontId="4" fillId="0" borderId="2" xfId="0" applyFont="1" applyBorder="1" applyAlignment="1">
      <alignment vertical="center" wrapText="1"/>
    </xf>
    <xf numFmtId="44" fontId="4" fillId="0" borderId="2" xfId="21" applyFont="1" applyBorder="1" applyAlignment="1">
      <alignment vertical="center" wrapText="1"/>
    </xf>
    <xf numFmtId="44" fontId="4" fillId="0" borderId="2" xfId="21" applyFont="1" applyFill="1" applyBorder="1" applyAlignment="1">
      <alignment horizontal="right" vertical="center"/>
    </xf>
    <xf numFmtId="44" fontId="4" fillId="0" borderId="2" xfId="21" applyFont="1" applyBorder="1" applyAlignment="1">
      <alignment horizontal="right" vertical="center" wrapText="1"/>
    </xf>
    <xf numFmtId="0" fontId="4" fillId="0" borderId="7" xfId="0" applyFont="1" applyFill="1" applyBorder="1" applyAlignment="1">
      <alignment/>
    </xf>
    <xf numFmtId="44" fontId="4" fillId="0" borderId="2" xfId="21" applyFont="1" applyFill="1" applyBorder="1" applyAlignment="1">
      <alignment horizontal="right" vertical="center" wrapText="1"/>
    </xf>
    <xf numFmtId="44" fontId="4" fillId="0" borderId="2" xfId="21" applyFont="1" applyBorder="1" applyAlignment="1">
      <alignment horizontal="right"/>
    </xf>
    <xf numFmtId="44" fontId="7" fillId="0" borderId="0" xfId="21" applyFont="1" applyFill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4" fontId="6" fillId="0" borderId="18" xfId="2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44" fontId="4" fillId="0" borderId="19" xfId="21" applyFont="1" applyFill="1" applyBorder="1" applyAlignment="1">
      <alignment vertical="center" wrapText="1"/>
    </xf>
    <xf numFmtId="0" fontId="4" fillId="0" borderId="2" xfId="15" applyNumberFormat="1" applyFont="1" applyFill="1" applyBorder="1" applyAlignment="1">
      <alignment/>
    </xf>
    <xf numFmtId="44" fontId="4" fillId="0" borderId="2" xfId="21" applyFont="1" applyFill="1" applyBorder="1" applyAlignment="1">
      <alignment horizontal="right"/>
    </xf>
    <xf numFmtId="44" fontId="4" fillId="0" borderId="2" xfId="2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8" fillId="0" borderId="20" xfId="0" applyFont="1" applyAlignment="1">
      <alignment horizontal="center" vertical="center" wrapText="1"/>
    </xf>
    <xf numFmtId="0" fontId="8" fillId="0" borderId="21" xfId="0" applyFont="1" applyAlignment="1">
      <alignment horizontal="center" vertical="center" wrapText="1"/>
    </xf>
    <xf numFmtId="0" fontId="8" fillId="0" borderId="13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4" fontId="4" fillId="0" borderId="0" xfId="21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4" fontId="6" fillId="0" borderId="2" xfId="2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44" fontId="6" fillId="0" borderId="2" xfId="2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4" fontId="4" fillId="0" borderId="0" xfId="2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44" fontId="6" fillId="0" borderId="0" xfId="2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44" fontId="6" fillId="0" borderId="24" xfId="2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44" fontId="4" fillId="0" borderId="4" xfId="21" applyFont="1" applyFill="1" applyBorder="1" applyAlignment="1">
      <alignment vertical="center"/>
    </xf>
    <xf numFmtId="44" fontId="4" fillId="0" borderId="2" xfId="2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4" fontId="4" fillId="0" borderId="3" xfId="2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5" xfId="0" applyFont="1" applyAlignment="1">
      <alignment horizontal="center" vertical="center"/>
    </xf>
    <xf numFmtId="0" fontId="9" fillId="0" borderId="12" xfId="0" applyFont="1" applyAlignment="1">
      <alignment vertical="center"/>
    </xf>
    <xf numFmtId="0" fontId="9" fillId="0" borderId="13" xfId="0" applyFont="1" applyAlignment="1">
      <alignment vertical="center"/>
    </xf>
    <xf numFmtId="0" fontId="9" fillId="0" borderId="26" xfId="0" applyFont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1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 wrapText="1"/>
    </xf>
    <xf numFmtId="11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/>
    </xf>
    <xf numFmtId="0" fontId="4" fillId="0" borderId="3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8" fillId="0" borderId="13" xfId="0" applyFont="1" applyAlignment="1">
      <alignment horizontal="center" vertical="center"/>
    </xf>
    <xf numFmtId="0" fontId="8" fillId="0" borderId="13" xfId="0" applyFont="1" applyAlignment="1">
      <alignment horizontal="center" wrapText="1"/>
    </xf>
    <xf numFmtId="0" fontId="9" fillId="0" borderId="13" xfId="0" applyFont="1" applyAlignment="1">
      <alignment horizontal="right"/>
    </xf>
    <xf numFmtId="0" fontId="4" fillId="0" borderId="2" xfId="0" applyFont="1" applyBorder="1" applyAlignment="1" applyProtection="1">
      <alignment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44" fontId="8" fillId="0" borderId="13" xfId="21" applyFont="1" applyAlignment="1">
      <alignment horizontal="center" vertical="center" wrapText="1"/>
    </xf>
    <xf numFmtId="44" fontId="4" fillId="0" borderId="4" xfId="21" applyFont="1" applyFill="1" applyBorder="1" applyAlignment="1">
      <alignment horizontal="right" vertical="center" wrapText="1"/>
    </xf>
    <xf numFmtId="44" fontId="4" fillId="0" borderId="3" xfId="21" applyFont="1" applyFill="1" applyBorder="1" applyAlignment="1">
      <alignment vertical="center" wrapText="1"/>
    </xf>
    <xf numFmtId="44" fontId="6" fillId="0" borderId="2" xfId="21" applyFont="1" applyFill="1" applyBorder="1" applyAlignment="1">
      <alignment horizontal="right" vertical="center" wrapText="1"/>
    </xf>
    <xf numFmtId="44" fontId="4" fillId="0" borderId="4" xfId="21" applyFont="1" applyFill="1" applyBorder="1" applyAlignment="1">
      <alignment horizontal="center" vertical="center" wrapText="1"/>
    </xf>
    <xf numFmtId="44" fontId="4" fillId="0" borderId="2" xfId="21" applyFont="1" applyFill="1" applyBorder="1" applyAlignment="1">
      <alignment horizontal="center" vertical="center" wrapText="1"/>
    </xf>
    <xf numFmtId="44" fontId="9" fillId="0" borderId="0" xfId="21" applyFont="1" applyAlignment="1">
      <alignment vertical="center" wrapText="1"/>
    </xf>
    <xf numFmtId="44" fontId="9" fillId="0" borderId="12" xfId="21" applyFont="1" applyAlignment="1">
      <alignment horizontal="center" vertical="center" wrapText="1"/>
    </xf>
    <xf numFmtId="44" fontId="9" fillId="0" borderId="13" xfId="21" applyFont="1" applyAlignment="1">
      <alignment horizontal="center" vertical="center" wrapText="1"/>
    </xf>
    <xf numFmtId="44" fontId="4" fillId="0" borderId="15" xfId="21" applyFont="1" applyFill="1" applyBorder="1" applyAlignment="1">
      <alignment horizontal="center" vertical="center" wrapText="1"/>
    </xf>
    <xf numFmtId="44" fontId="4" fillId="0" borderId="13" xfId="21" applyFont="1" applyFill="1" applyBorder="1" applyAlignment="1">
      <alignment horizontal="center" vertical="center" wrapText="1"/>
    </xf>
    <xf numFmtId="44" fontId="4" fillId="0" borderId="0" xfId="21" applyFont="1" applyFill="1" applyAlignment="1">
      <alignment wrapText="1"/>
    </xf>
    <xf numFmtId="44" fontId="6" fillId="0" borderId="4" xfId="21" applyFont="1" applyFill="1" applyBorder="1" applyAlignment="1">
      <alignment vertical="center" wrapText="1"/>
    </xf>
    <xf numFmtId="44" fontId="4" fillId="0" borderId="4" xfId="21" applyFont="1" applyFill="1" applyBorder="1" applyAlignment="1">
      <alignment vertical="distributed" wrapText="1"/>
    </xf>
    <xf numFmtId="44" fontId="4" fillId="0" borderId="2" xfId="21" applyFont="1" applyFill="1" applyBorder="1" applyAlignment="1">
      <alignment vertical="distributed" wrapText="1"/>
    </xf>
    <xf numFmtId="0" fontId="6" fillId="0" borderId="3" xfId="0" applyFont="1" applyFill="1" applyBorder="1" applyAlignment="1">
      <alignment vertical="center" wrapText="1"/>
    </xf>
    <xf numFmtId="44" fontId="6" fillId="0" borderId="0" xfId="21" applyFont="1" applyFill="1" applyBorder="1" applyAlignment="1">
      <alignment vertical="center" wrapText="1"/>
    </xf>
    <xf numFmtId="44" fontId="4" fillId="0" borderId="4" xfId="2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44" fontId="4" fillId="0" borderId="3" xfId="21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4" fontId="4" fillId="2" borderId="0" xfId="21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4" fontId="4" fillId="2" borderId="0" xfId="2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4" fontId="4" fillId="2" borderId="0" xfId="21" applyFont="1" applyFill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4" fontId="9" fillId="0" borderId="0" xfId="21" applyFont="1" applyBorder="1" applyAlignment="1">
      <alignment/>
    </xf>
    <xf numFmtId="0" fontId="8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44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 horizontal="right" vertical="center"/>
    </xf>
    <xf numFmtId="44" fontId="18" fillId="0" borderId="13" xfId="21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wrapText="1"/>
    </xf>
    <xf numFmtId="44" fontId="6" fillId="2" borderId="0" xfId="21" applyFont="1" applyFill="1" applyBorder="1" applyAlignment="1">
      <alignment horizontal="right"/>
    </xf>
    <xf numFmtId="44" fontId="7" fillId="2" borderId="0" xfId="21" applyFont="1" applyFill="1" applyAlignment="1">
      <alignment horizontal="right" vertical="center"/>
    </xf>
    <xf numFmtId="44" fontId="7" fillId="2" borderId="0" xfId="21" applyFont="1" applyFill="1" applyBorder="1" applyAlignment="1">
      <alignment horizontal="right" vertical="center"/>
    </xf>
    <xf numFmtId="44" fontId="7" fillId="0" borderId="0" xfId="2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44" fontId="4" fillId="0" borderId="7" xfId="21" applyFont="1" applyBorder="1" applyAlignment="1">
      <alignment vertical="center" wrapText="1"/>
    </xf>
    <xf numFmtId="44" fontId="6" fillId="0" borderId="18" xfId="21" applyFont="1" applyFill="1" applyBorder="1" applyAlignment="1">
      <alignment horizontal="right" vertical="center" wrapText="1"/>
    </xf>
    <xf numFmtId="44" fontId="6" fillId="0" borderId="35" xfId="21" applyFont="1" applyFill="1" applyBorder="1" applyAlignment="1">
      <alignment horizontal="center" vertical="center" wrapText="1"/>
    </xf>
    <xf numFmtId="44" fontId="4" fillId="3" borderId="2" xfId="21" applyFont="1" applyFill="1" applyBorder="1" applyAlignment="1">
      <alignment horizontal="right" vertical="center" wrapText="1"/>
    </xf>
    <xf numFmtId="44" fontId="8" fillId="0" borderId="36" xfId="21" applyFont="1" applyAlignment="1">
      <alignment horizontal="center" vertical="center" wrapText="1"/>
    </xf>
    <xf numFmtId="44" fontId="6" fillId="0" borderId="0" xfId="21" applyFont="1" applyFill="1" applyBorder="1" applyAlignment="1">
      <alignment horizontal="right" vertical="center" wrapText="1"/>
    </xf>
    <xf numFmtId="44" fontId="4" fillId="0" borderId="37" xfId="21" applyFont="1" applyFill="1" applyBorder="1" applyAlignment="1">
      <alignment horizontal="right" vertical="center" wrapText="1"/>
    </xf>
    <xf numFmtId="44" fontId="6" fillId="0" borderId="37" xfId="21" applyFont="1" applyFill="1" applyBorder="1" applyAlignment="1">
      <alignment horizontal="right" vertical="center" wrapText="1"/>
    </xf>
    <xf numFmtId="44" fontId="6" fillId="0" borderId="36" xfId="21" applyFont="1" applyFill="1" applyBorder="1" applyAlignment="1">
      <alignment horizontal="center" vertical="center" wrapText="1"/>
    </xf>
    <xf numFmtId="44" fontId="15" fillId="0" borderId="0" xfId="21" applyFont="1" applyFill="1" applyAlignment="1">
      <alignment/>
    </xf>
    <xf numFmtId="44" fontId="6" fillId="0" borderId="2" xfId="21" applyFont="1" applyFill="1" applyBorder="1" applyAlignment="1">
      <alignment/>
    </xf>
    <xf numFmtId="44" fontId="4" fillId="0" borderId="15" xfId="21" applyFont="1" applyFill="1" applyBorder="1" applyAlignment="1">
      <alignment vertical="center" wrapText="1"/>
    </xf>
    <xf numFmtId="44" fontId="4" fillId="0" borderId="13" xfId="21" applyFont="1" applyFill="1" applyBorder="1" applyAlignment="1">
      <alignment vertical="center" wrapText="1"/>
    </xf>
    <xf numFmtId="44" fontId="6" fillId="0" borderId="13" xfId="21" applyFont="1" applyFill="1" applyBorder="1" applyAlignment="1">
      <alignment vertical="center" wrapText="1"/>
    </xf>
    <xf numFmtId="44" fontId="4" fillId="0" borderId="22" xfId="2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vertical="center" wrapText="1"/>
    </xf>
    <xf numFmtId="44" fontId="4" fillId="0" borderId="0" xfId="21" applyFont="1" applyFill="1" applyBorder="1" applyAlignment="1">
      <alignment horizontal="center" vertical="center" wrapText="1"/>
    </xf>
    <xf numFmtId="44" fontId="6" fillId="0" borderId="0" xfId="2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4" fontId="10" fillId="4" borderId="0" xfId="21" applyFont="1" applyFill="1" applyBorder="1" applyAlignment="1">
      <alignment horizontal="right" vertical="center"/>
    </xf>
    <xf numFmtId="44" fontId="9" fillId="0" borderId="0" xfId="2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44" fontId="4" fillId="0" borderId="2" xfId="21" applyFont="1" applyBorder="1" applyAlignment="1">
      <alignment horizontal="center" wrapText="1"/>
    </xf>
    <xf numFmtId="44" fontId="4" fillId="0" borderId="2" xfId="21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4" fontId="4" fillId="0" borderId="0" xfId="21" applyFont="1" applyFill="1" applyBorder="1" applyAlignment="1">
      <alignment horizontal="center" wrapText="1"/>
    </xf>
    <xf numFmtId="44" fontId="4" fillId="0" borderId="0" xfId="2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44" fontId="4" fillId="0" borderId="0" xfId="2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44" fontId="17" fillId="2" borderId="0" xfId="21" applyFont="1" applyFill="1" applyBorder="1" applyAlignment="1">
      <alignment horizontal="right" vertical="center"/>
    </xf>
    <xf numFmtId="44" fontId="6" fillId="0" borderId="0" xfId="21" applyFont="1" applyFill="1" applyBorder="1" applyAlignment="1">
      <alignment/>
    </xf>
    <xf numFmtId="44" fontId="6" fillId="2" borderId="0" xfId="21" applyFont="1" applyFill="1" applyBorder="1" applyAlignment="1">
      <alignment/>
    </xf>
    <xf numFmtId="0" fontId="4" fillId="0" borderId="4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44" fontId="6" fillId="2" borderId="0" xfId="2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44" fontId="4" fillId="0" borderId="0" xfId="21" applyFont="1" applyFill="1" applyBorder="1" applyAlignment="1">
      <alignment horizontal="right" vertical="center"/>
    </xf>
    <xf numFmtId="44" fontId="4" fillId="0" borderId="3" xfId="21" applyFont="1" applyFill="1" applyBorder="1" applyAlignment="1">
      <alignment horizontal="right" vertical="center"/>
    </xf>
    <xf numFmtId="44" fontId="4" fillId="0" borderId="2" xfId="21" applyFont="1" applyFill="1" applyBorder="1" applyAlignment="1">
      <alignment horizontal="center" vertical="center"/>
    </xf>
    <xf numFmtId="44" fontId="6" fillId="0" borderId="24" xfId="21" applyFont="1" applyFill="1" applyBorder="1" applyAlignment="1">
      <alignment horizontal="right" vertical="center" wrapText="1"/>
    </xf>
    <xf numFmtId="44" fontId="4" fillId="0" borderId="4" xfId="21" applyFont="1" applyFill="1" applyBorder="1" applyAlignment="1">
      <alignment horizontal="right" vertical="center"/>
    </xf>
    <xf numFmtId="44" fontId="4" fillId="0" borderId="0" xfId="21" applyFont="1" applyFill="1" applyAlignment="1">
      <alignment horizontal="right" vertical="center"/>
    </xf>
    <xf numFmtId="44" fontId="6" fillId="0" borderId="2" xfId="21" applyFont="1" applyFill="1" applyBorder="1" applyAlignment="1">
      <alignment horizontal="right" vertical="center"/>
    </xf>
    <xf numFmtId="44" fontId="15" fillId="0" borderId="2" xfId="21" applyFont="1" applyFill="1" applyBorder="1" applyAlignment="1">
      <alignment vertical="center"/>
    </xf>
    <xf numFmtId="44" fontId="9" fillId="0" borderId="0" xfId="21" applyFont="1" applyAlignment="1">
      <alignment vertical="center"/>
    </xf>
    <xf numFmtId="44" fontId="8" fillId="0" borderId="39" xfId="21" applyFont="1" applyAlignment="1">
      <alignment horizontal="center" vertical="center" wrapText="1"/>
    </xf>
    <xf numFmtId="44" fontId="9" fillId="0" borderId="12" xfId="21" applyFont="1" applyAlignment="1">
      <alignment horizontal="center" vertical="center"/>
    </xf>
    <xf numFmtId="44" fontId="9" fillId="0" borderId="13" xfId="21" applyFont="1" applyAlignment="1">
      <alignment horizontal="center" vertical="center"/>
    </xf>
    <xf numFmtId="44" fontId="9" fillId="0" borderId="26" xfId="21" applyFont="1" applyAlignment="1">
      <alignment horizontal="center" vertical="center"/>
    </xf>
    <xf numFmtId="44" fontId="6" fillId="0" borderId="39" xfId="21" applyFont="1" applyFill="1" applyBorder="1" applyAlignment="1">
      <alignment horizontal="center" vertical="center" wrapText="1"/>
    </xf>
    <xf numFmtId="44" fontId="4" fillId="0" borderId="13" xfId="21" applyFont="1" applyFill="1" applyBorder="1" applyAlignment="1">
      <alignment horizontal="center" vertical="center"/>
    </xf>
    <xf numFmtId="44" fontId="6" fillId="0" borderId="13" xfId="21" applyFont="1" applyFill="1" applyBorder="1" applyAlignment="1">
      <alignment horizontal="center" vertical="center"/>
    </xf>
    <xf numFmtId="44" fontId="4" fillId="0" borderId="2" xfId="21" applyFont="1" applyFill="1" applyBorder="1" applyAlignment="1">
      <alignment horizontal="left" vertical="center"/>
    </xf>
    <xf numFmtId="44" fontId="4" fillId="0" borderId="15" xfId="21" applyFont="1" applyFill="1" applyBorder="1" applyAlignment="1">
      <alignment horizontal="right" vertical="center"/>
    </xf>
    <xf numFmtId="44" fontId="4" fillId="0" borderId="13" xfId="21" applyFont="1" applyFill="1" applyBorder="1" applyAlignment="1">
      <alignment horizontal="right" vertical="center"/>
    </xf>
    <xf numFmtId="44" fontId="4" fillId="0" borderId="27" xfId="2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44" fontId="6" fillId="0" borderId="0" xfId="21" applyFont="1" applyFill="1" applyBorder="1" applyAlignment="1">
      <alignment horizontal="right" vertical="center"/>
    </xf>
    <xf numFmtId="0" fontId="8" fillId="4" borderId="0" xfId="0" applyFont="1" applyFill="1" applyBorder="1" applyAlignment="1">
      <alignment vertical="center"/>
    </xf>
    <xf numFmtId="44" fontId="6" fillId="0" borderId="0" xfId="21" applyFont="1" applyFill="1" applyAlignment="1">
      <alignment vertical="center"/>
    </xf>
    <xf numFmtId="0" fontId="6" fillId="2" borderId="0" xfId="0" applyFont="1" applyFill="1" applyBorder="1" applyAlignment="1">
      <alignment vertical="center" wrapText="1"/>
    </xf>
    <xf numFmtId="44" fontId="7" fillId="2" borderId="0" xfId="21" applyFont="1" applyFill="1" applyBorder="1" applyAlignment="1">
      <alignment horizontal="right" vertical="center" wrapText="1"/>
    </xf>
    <xf numFmtId="44" fontId="9" fillId="0" borderId="2" xfId="21" applyFont="1" applyFill="1" applyBorder="1" applyAlignment="1">
      <alignment horizontal="right" vertical="center"/>
    </xf>
    <xf numFmtId="44" fontId="6" fillId="0" borderId="13" xfId="2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/>
    </xf>
    <xf numFmtId="44" fontId="6" fillId="2" borderId="0" xfId="21" applyFont="1" applyFill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right"/>
    </xf>
    <xf numFmtId="44" fontId="18" fillId="0" borderId="0" xfId="21" applyFont="1" applyFill="1" applyBorder="1" applyAlignment="1">
      <alignment vertical="center" wrapText="1"/>
    </xf>
    <xf numFmtId="44" fontId="6" fillId="0" borderId="0" xfId="21" applyFont="1" applyFill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5" borderId="0" xfId="0" applyFont="1" applyFill="1" applyAlignment="1">
      <alignment/>
    </xf>
    <xf numFmtId="0" fontId="9" fillId="0" borderId="13" xfId="0" applyFont="1" applyFill="1" applyAlignment="1">
      <alignment vertical="center" wrapText="1"/>
    </xf>
    <xf numFmtId="0" fontId="4" fillId="0" borderId="0" xfId="0" applyFont="1" applyFill="1" applyAlignment="1" quotePrefix="1">
      <alignment vertical="center"/>
    </xf>
    <xf numFmtId="0" fontId="9" fillId="0" borderId="13" xfId="0" applyNumberFormat="1" applyFont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wrapText="1"/>
    </xf>
    <xf numFmtId="44" fontId="4" fillId="0" borderId="0" xfId="21" applyFont="1" applyFill="1" applyBorder="1" applyAlignment="1">
      <alignment/>
    </xf>
    <xf numFmtId="44" fontId="5" fillId="5" borderId="2" xfId="21" applyFont="1" applyFill="1" applyBorder="1" applyAlignment="1">
      <alignment vertical="center" wrapText="1"/>
    </xf>
    <xf numFmtId="44" fontId="6" fillId="5" borderId="2" xfId="21" applyFont="1" applyFill="1" applyBorder="1" applyAlignment="1" quotePrefix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4" fontId="4" fillId="2" borderId="2" xfId="21" applyFont="1" applyFill="1" applyBorder="1" applyAlignment="1">
      <alignment/>
    </xf>
    <xf numFmtId="44" fontId="20" fillId="0" borderId="2" xfId="21" applyFont="1" applyFill="1" applyBorder="1" applyAlignment="1">
      <alignment vertical="center" wrapText="1"/>
    </xf>
    <xf numFmtId="44" fontId="20" fillId="0" borderId="2" xfId="21" applyFont="1" applyFill="1" applyBorder="1" applyAlignment="1">
      <alignment horizontal="center" vertical="center" wrapText="1"/>
    </xf>
    <xf numFmtId="44" fontId="20" fillId="0" borderId="2" xfId="21" applyFont="1" applyFill="1" applyBorder="1" applyAlignment="1">
      <alignment horizontal="right" vertical="center" wrapText="1"/>
    </xf>
    <xf numFmtId="44" fontId="20" fillId="0" borderId="2" xfId="21" applyFont="1" applyFill="1" applyBorder="1" applyAlignment="1">
      <alignment/>
    </xf>
    <xf numFmtId="44" fontId="20" fillId="0" borderId="13" xfId="21" applyFont="1" applyAlignment="1">
      <alignment horizontal="center" vertical="center" wrapText="1"/>
    </xf>
    <xf numFmtId="44" fontId="20" fillId="0" borderId="37" xfId="21" applyFont="1" applyFill="1" applyBorder="1" applyAlignment="1">
      <alignment horizontal="right" vertical="center" wrapText="1"/>
    </xf>
    <xf numFmtId="44" fontId="20" fillId="0" borderId="13" xfId="21" applyFont="1" applyFill="1" applyBorder="1" applyAlignment="1">
      <alignment horizontal="center" vertical="center" wrapText="1"/>
    </xf>
    <xf numFmtId="44" fontId="20" fillId="0" borderId="13" xfId="21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3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6" fillId="0" borderId="13" xfId="21" applyFont="1" applyAlignment="1">
      <alignment horizontal="center" vertical="center" wrapText="1"/>
    </xf>
    <xf numFmtId="44" fontId="8" fillId="0" borderId="40" xfId="2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44" fontId="4" fillId="0" borderId="0" xfId="21" applyFont="1" applyFill="1" applyBorder="1" applyAlignment="1">
      <alignment vertical="center"/>
    </xf>
    <xf numFmtId="44" fontId="4" fillId="2" borderId="0" xfId="21" applyFont="1" applyFill="1" applyBorder="1" applyAlignment="1">
      <alignment vertical="center"/>
    </xf>
    <xf numFmtId="44" fontId="6" fillId="0" borderId="28" xfId="21" applyFont="1" applyFill="1" applyBorder="1" applyAlignment="1">
      <alignment vertical="center"/>
    </xf>
    <xf numFmtId="44" fontId="6" fillId="2" borderId="0" xfId="21" applyFont="1" applyFill="1" applyBorder="1" applyAlignment="1">
      <alignment vertical="center"/>
    </xf>
    <xf numFmtId="44" fontId="6" fillId="0" borderId="32" xfId="21" applyFont="1" applyFill="1" applyBorder="1" applyAlignment="1">
      <alignment vertical="center"/>
    </xf>
    <xf numFmtId="0" fontId="4" fillId="0" borderId="5" xfId="17" applyFont="1" applyBorder="1" applyAlignment="1">
      <alignment vertical="center" wrapText="1"/>
      <protection locked="0"/>
    </xf>
    <xf numFmtId="1" fontId="4" fillId="0" borderId="2" xfId="0" applyNumberFormat="1" applyFont="1" applyBorder="1" applyAlignment="1">
      <alignment horizontal="center" vertical="center"/>
    </xf>
    <xf numFmtId="44" fontId="4" fillId="0" borderId="2" xfId="21" applyFont="1" applyBorder="1" applyAlignment="1">
      <alignment vertical="center"/>
    </xf>
    <xf numFmtId="44" fontId="15" fillId="0" borderId="0" xfId="0" applyNumberFormat="1" applyFont="1" applyFill="1" applyAlignment="1">
      <alignment/>
    </xf>
    <xf numFmtId="44" fontId="4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3" xfId="21" applyFont="1" applyFill="1" applyBorder="1" applyAlignment="1">
      <alignment horizontal="center" vertical="center" wrapText="1"/>
    </xf>
    <xf numFmtId="44" fontId="4" fillId="0" borderId="19" xfId="21" applyFont="1" applyFill="1" applyBorder="1" applyAlignment="1">
      <alignment horizontal="center" vertical="center" wrapText="1"/>
    </xf>
    <xf numFmtId="44" fontId="4" fillId="0" borderId="4" xfId="2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3" xfId="21" applyFont="1" applyBorder="1" applyAlignment="1">
      <alignment horizontal="center" vertical="center" wrapText="1"/>
    </xf>
    <xf numFmtId="44" fontId="4" fillId="0" borderId="19" xfId="21" applyFont="1" applyBorder="1" applyAlignment="1">
      <alignment horizontal="center" vertical="center" wrapText="1"/>
    </xf>
    <xf numFmtId="44" fontId="4" fillId="0" borderId="4" xfId="2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6" fillId="0" borderId="2" xfId="21" applyFont="1" applyFill="1" applyBorder="1" applyAlignment="1">
      <alignment horizontal="center" vertical="center" wrapText="1"/>
    </xf>
    <xf numFmtId="44" fontId="4" fillId="0" borderId="3" xfId="21" applyFont="1" applyFill="1" applyBorder="1" applyAlignment="1">
      <alignment horizontal="right" vertical="center" wrapText="1"/>
    </xf>
    <xf numFmtId="44" fontId="4" fillId="0" borderId="19" xfId="21" applyFont="1" applyFill="1" applyBorder="1" applyAlignment="1">
      <alignment horizontal="right" vertical="center" wrapText="1"/>
    </xf>
    <xf numFmtId="44" fontId="4" fillId="0" borderId="4" xfId="2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4" fontId="9" fillId="0" borderId="27" xfId="21" applyFont="1" applyBorder="1" applyAlignment="1">
      <alignment horizontal="center" vertical="center" wrapText="1"/>
    </xf>
    <xf numFmtId="44" fontId="9" fillId="0" borderId="41" xfId="21" applyFont="1" applyBorder="1" applyAlignment="1">
      <alignment horizontal="center" vertical="center" wrapText="1"/>
    </xf>
    <xf numFmtId="44" fontId="9" fillId="0" borderId="15" xfId="2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44" fontId="6" fillId="0" borderId="13" xfId="21" applyFont="1" applyFill="1" applyBorder="1" applyAlignment="1">
      <alignment horizontal="center" vertical="center" wrapText="1"/>
    </xf>
    <xf numFmtId="44" fontId="6" fillId="0" borderId="27" xfId="2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 vertical="center" wrapText="1"/>
    </xf>
    <xf numFmtId="44" fontId="6" fillId="0" borderId="2" xfId="2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8" fillId="0" borderId="13" xfId="0" applyFont="1" applyAlignment="1">
      <alignment horizontal="center" vertical="center" wrapText="1"/>
    </xf>
    <xf numFmtId="44" fontId="8" fillId="0" borderId="13" xfId="21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4" fontId="6" fillId="0" borderId="3" xfId="21" applyFont="1" applyFill="1" applyBorder="1" applyAlignment="1">
      <alignment horizontal="center" vertical="center" wrapText="1"/>
    </xf>
    <xf numFmtId="44" fontId="6" fillId="0" borderId="4" xfId="2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7" xfId="0" applyFont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4" fontId="6" fillId="0" borderId="55" xfId="21" applyFont="1" applyFill="1" applyBorder="1" applyAlignment="1">
      <alignment horizontal="center" vertical="center" wrapText="1"/>
    </xf>
    <xf numFmtId="44" fontId="6" fillId="0" borderId="19" xfId="21" applyFont="1" applyFill="1" applyBorder="1" applyAlignment="1">
      <alignment horizontal="center" vertical="center" wrapText="1"/>
    </xf>
    <xf numFmtId="44" fontId="6" fillId="0" borderId="56" xfId="2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4" fontId="6" fillId="0" borderId="64" xfId="2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44" fontId="23" fillId="0" borderId="0" xfId="21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44" fontId="22" fillId="0" borderId="24" xfId="21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44" fontId="23" fillId="0" borderId="43" xfId="21" applyFont="1" applyFill="1" applyBorder="1" applyAlignment="1">
      <alignment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44" fontId="23" fillId="0" borderId="37" xfId="21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4" fontId="23" fillId="0" borderId="18" xfId="2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44" fontId="22" fillId="0" borderId="0" xfId="21" applyFont="1" applyFill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44" fontId="22" fillId="0" borderId="53" xfId="21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F_Nazwa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view="pageBreakPreview" zoomScaleSheetLayoutView="100" workbookViewId="0" topLeftCell="A272">
      <selection activeCell="C287" sqref="C287"/>
    </sheetView>
  </sheetViews>
  <sheetFormatPr defaultColWidth="9.140625" defaultRowHeight="12.75"/>
  <cols>
    <col min="1" max="1" width="4.7109375" style="7" customWidth="1"/>
    <col min="2" max="2" width="53.8515625" style="361" customWidth="1"/>
    <col min="3" max="3" width="63.8515625" style="7" bestFit="1" customWidth="1"/>
    <col min="4" max="4" width="12.28125" style="7" customWidth="1"/>
    <col min="5" max="16384" width="9.140625" style="7" customWidth="1"/>
  </cols>
  <sheetData>
    <row r="1" spans="1:3" ht="10.5">
      <c r="A1" s="399" t="s">
        <v>1495</v>
      </c>
      <c r="B1" s="399"/>
      <c r="C1" s="399"/>
    </row>
    <row r="3" spans="1:4" s="218" customFormat="1" ht="10.5">
      <c r="A3" s="217" t="s">
        <v>1355</v>
      </c>
      <c r="B3" s="352"/>
      <c r="D3" s="318"/>
    </row>
    <row r="5" spans="1:3" ht="21">
      <c r="A5" s="181" t="s">
        <v>1170</v>
      </c>
      <c r="B5" s="182" t="s">
        <v>1171</v>
      </c>
      <c r="C5" s="183" t="s">
        <v>1172</v>
      </c>
    </row>
    <row r="6" spans="1:3" ht="84">
      <c r="A6" s="331">
        <v>1</v>
      </c>
      <c r="B6" s="349" t="s">
        <v>1173</v>
      </c>
      <c r="C6" s="184" t="s">
        <v>1175</v>
      </c>
    </row>
    <row r="7" spans="1:3" ht="84.75" customHeight="1">
      <c r="A7" s="331">
        <v>2</v>
      </c>
      <c r="B7" s="350" t="s">
        <v>2397</v>
      </c>
      <c r="C7" s="157" t="s">
        <v>2398</v>
      </c>
    </row>
    <row r="8" spans="1:3" ht="18" customHeight="1">
      <c r="A8" s="331">
        <v>3</v>
      </c>
      <c r="B8" s="349" t="s">
        <v>2399</v>
      </c>
      <c r="C8" s="179"/>
    </row>
    <row r="9" spans="1:2" ht="10.5">
      <c r="A9" s="185"/>
      <c r="B9" s="353"/>
    </row>
    <row r="10" spans="1:2" s="218" customFormat="1" ht="10.5">
      <c r="A10" s="217" t="s">
        <v>2337</v>
      </c>
      <c r="B10" s="352"/>
    </row>
    <row r="12" spans="1:3" ht="21">
      <c r="A12" s="181" t="s">
        <v>1170</v>
      </c>
      <c r="B12" s="181" t="s">
        <v>1171</v>
      </c>
      <c r="C12" s="186" t="s">
        <v>1172</v>
      </c>
    </row>
    <row r="13" spans="1:3" ht="10.5">
      <c r="A13" s="403">
        <v>1</v>
      </c>
      <c r="B13" s="400" t="s">
        <v>2410</v>
      </c>
      <c r="C13" s="8" t="s">
        <v>2411</v>
      </c>
    </row>
    <row r="14" spans="1:3" ht="10.5">
      <c r="A14" s="404"/>
      <c r="B14" s="401"/>
      <c r="C14" s="8" t="s">
        <v>2412</v>
      </c>
    </row>
    <row r="15" spans="1:3" ht="10.5">
      <c r="A15" s="404"/>
      <c r="B15" s="401"/>
      <c r="C15" s="8" t="s">
        <v>2413</v>
      </c>
    </row>
    <row r="16" spans="1:3" ht="10.5">
      <c r="A16" s="404"/>
      <c r="B16" s="401"/>
      <c r="C16" s="8" t="s">
        <v>2414</v>
      </c>
    </row>
    <row r="17" spans="1:3" ht="10.5">
      <c r="A17" s="404"/>
      <c r="B17" s="401"/>
      <c r="C17" s="8" t="s">
        <v>2349</v>
      </c>
    </row>
    <row r="18" spans="1:3" ht="10.5">
      <c r="A18" s="404"/>
      <c r="B18" s="401"/>
      <c r="C18" s="8" t="s">
        <v>2415</v>
      </c>
    </row>
    <row r="19" spans="1:3" ht="10.5">
      <c r="A19" s="405"/>
      <c r="B19" s="402"/>
      <c r="C19" s="8" t="s">
        <v>2416</v>
      </c>
    </row>
    <row r="21" spans="1:2" s="218" customFormat="1" ht="10.5">
      <c r="A21" s="217" t="s">
        <v>69</v>
      </c>
      <c r="B21" s="352"/>
    </row>
    <row r="23" spans="1:3" ht="21">
      <c r="A23" s="181" t="s">
        <v>1170</v>
      </c>
      <c r="B23" s="181" t="s">
        <v>1171</v>
      </c>
      <c r="C23" s="186" t="s">
        <v>1172</v>
      </c>
    </row>
    <row r="24" spans="1:3" ht="10.5">
      <c r="A24" s="403">
        <v>1</v>
      </c>
      <c r="B24" s="400" t="s">
        <v>1348</v>
      </c>
      <c r="C24" s="8" t="s">
        <v>1349</v>
      </c>
    </row>
    <row r="25" spans="1:3" ht="10.5">
      <c r="A25" s="404"/>
      <c r="B25" s="401"/>
      <c r="C25" s="8" t="s">
        <v>1350</v>
      </c>
    </row>
    <row r="26" spans="1:3" ht="10.5">
      <c r="A26" s="405"/>
      <c r="B26" s="402"/>
      <c r="C26" s="8" t="s">
        <v>1351</v>
      </c>
    </row>
    <row r="28" spans="1:2" s="217" customFormat="1" ht="10.5">
      <c r="A28" s="217" t="s">
        <v>1204</v>
      </c>
      <c r="B28" s="355"/>
    </row>
    <row r="30" spans="1:3" ht="21">
      <c r="A30" s="181" t="s">
        <v>1170</v>
      </c>
      <c r="B30" s="181" t="s">
        <v>1171</v>
      </c>
      <c r="C30" s="186" t="s">
        <v>1172</v>
      </c>
    </row>
    <row r="31" spans="1:3" ht="10.5">
      <c r="A31" s="187">
        <v>1</v>
      </c>
      <c r="B31" s="350" t="s">
        <v>1205</v>
      </c>
      <c r="C31" s="8"/>
    </row>
    <row r="33" spans="1:2" s="218" customFormat="1" ht="10.5">
      <c r="A33" s="217" t="s">
        <v>1220</v>
      </c>
      <c r="B33" s="352"/>
    </row>
    <row r="35" spans="1:3" ht="21">
      <c r="A35" s="181" t="s">
        <v>1170</v>
      </c>
      <c r="B35" s="181" t="s">
        <v>1171</v>
      </c>
      <c r="C35" s="186" t="s">
        <v>1172</v>
      </c>
    </row>
    <row r="36" spans="1:3" ht="10.5">
      <c r="A36" s="403">
        <v>1</v>
      </c>
      <c r="B36" s="350" t="s">
        <v>1206</v>
      </c>
      <c r="C36" s="8" t="s">
        <v>1265</v>
      </c>
    </row>
    <row r="37" spans="1:3" ht="10.5">
      <c r="A37" s="404"/>
      <c r="B37" s="350" t="s">
        <v>1266</v>
      </c>
      <c r="C37" s="8" t="s">
        <v>1267</v>
      </c>
    </row>
    <row r="38" spans="1:3" ht="10.5">
      <c r="A38" s="404"/>
      <c r="B38" s="350"/>
      <c r="C38" s="8" t="s">
        <v>1268</v>
      </c>
    </row>
    <row r="39" spans="1:3" ht="10.5">
      <c r="A39" s="404"/>
      <c r="B39" s="350" t="s">
        <v>294</v>
      </c>
      <c r="C39" s="8" t="s">
        <v>1269</v>
      </c>
    </row>
    <row r="40" spans="1:3" ht="10.5">
      <c r="A40" s="404"/>
      <c r="B40" s="350" t="s">
        <v>294</v>
      </c>
      <c r="C40" s="8"/>
    </row>
    <row r="41" spans="1:3" ht="10.5">
      <c r="A41" s="404"/>
      <c r="B41" s="350" t="s">
        <v>294</v>
      </c>
      <c r="C41" s="8" t="s">
        <v>1270</v>
      </c>
    </row>
    <row r="42" spans="1:3" ht="10.5">
      <c r="A42" s="404"/>
      <c r="B42" s="350" t="s">
        <v>294</v>
      </c>
      <c r="C42" s="8" t="s">
        <v>1136</v>
      </c>
    </row>
    <row r="43" spans="1:3" ht="10.5">
      <c r="A43" s="404"/>
      <c r="B43" s="350"/>
      <c r="C43" s="8" t="s">
        <v>1137</v>
      </c>
    </row>
    <row r="44" spans="1:3" ht="10.5">
      <c r="A44" s="404"/>
      <c r="B44" s="350"/>
      <c r="C44" s="8" t="s">
        <v>1138</v>
      </c>
    </row>
    <row r="45" spans="1:3" ht="10.5">
      <c r="A45" s="405"/>
      <c r="B45" s="350"/>
      <c r="C45" s="8" t="s">
        <v>1139</v>
      </c>
    </row>
    <row r="47" spans="1:2" s="218" customFormat="1" ht="10.5">
      <c r="A47" s="217" t="s">
        <v>1912</v>
      </c>
      <c r="B47" s="352"/>
    </row>
    <row r="49" spans="1:3" ht="21">
      <c r="A49" s="181" t="s">
        <v>1170</v>
      </c>
      <c r="B49" s="181" t="s">
        <v>1171</v>
      </c>
      <c r="C49" s="186" t="s">
        <v>1172</v>
      </c>
    </row>
    <row r="50" spans="1:3" ht="10.5">
      <c r="A50" s="187">
        <v>1</v>
      </c>
      <c r="B50" s="350" t="s">
        <v>1955</v>
      </c>
      <c r="C50" s="8" t="s">
        <v>1352</v>
      </c>
    </row>
    <row r="51" spans="1:3" ht="10.5">
      <c r="A51" s="187">
        <v>2</v>
      </c>
      <c r="B51" s="350" t="s">
        <v>1353</v>
      </c>
      <c r="C51" s="8" t="s">
        <v>1354</v>
      </c>
    </row>
    <row r="53" spans="1:2" s="218" customFormat="1" ht="10.5">
      <c r="A53" s="217" t="s">
        <v>2010</v>
      </c>
      <c r="B53" s="352"/>
    </row>
    <row r="55" spans="1:3" ht="21">
      <c r="A55" s="181" t="s">
        <v>1170</v>
      </c>
      <c r="B55" s="181" t="s">
        <v>1171</v>
      </c>
      <c r="C55" s="186" t="s">
        <v>1172</v>
      </c>
    </row>
    <row r="56" spans="1:3" ht="10.5">
      <c r="A56" s="403">
        <v>1</v>
      </c>
      <c r="B56" s="400" t="s">
        <v>2040</v>
      </c>
      <c r="C56" s="8" t="s">
        <v>2041</v>
      </c>
    </row>
    <row r="57" spans="1:3" ht="10.5">
      <c r="A57" s="404"/>
      <c r="B57" s="401"/>
      <c r="C57" s="8" t="s">
        <v>2042</v>
      </c>
    </row>
    <row r="58" spans="1:3" ht="10.5">
      <c r="A58" s="404"/>
      <c r="B58" s="401"/>
      <c r="C58" s="8" t="s">
        <v>2043</v>
      </c>
    </row>
    <row r="59" spans="1:3" ht="10.5">
      <c r="A59" s="404"/>
      <c r="B59" s="401"/>
      <c r="C59" s="8" t="s">
        <v>2044</v>
      </c>
    </row>
    <row r="60" spans="1:3" ht="10.5">
      <c r="A60" s="404"/>
      <c r="B60" s="401"/>
      <c r="C60" s="8" t="s">
        <v>2045</v>
      </c>
    </row>
    <row r="61" spans="1:3" ht="10.5">
      <c r="A61" s="404"/>
      <c r="B61" s="401"/>
      <c r="C61" s="8" t="s">
        <v>2046</v>
      </c>
    </row>
    <row r="62" spans="1:3" ht="10.5">
      <c r="A62" s="405"/>
      <c r="B62" s="402"/>
      <c r="C62" s="8" t="s">
        <v>2047</v>
      </c>
    </row>
    <row r="64" spans="1:2" s="218" customFormat="1" ht="10.5">
      <c r="A64" s="217" t="s">
        <v>2073</v>
      </c>
      <c r="B64" s="352"/>
    </row>
    <row r="66" spans="1:3" ht="21">
      <c r="A66" s="181" t="s">
        <v>1170</v>
      </c>
      <c r="B66" s="181" t="s">
        <v>1171</v>
      </c>
      <c r="C66" s="186" t="s">
        <v>1172</v>
      </c>
    </row>
    <row r="67" spans="1:3" ht="10.5">
      <c r="A67" s="187">
        <v>1</v>
      </c>
      <c r="B67" s="350" t="s">
        <v>2056</v>
      </c>
      <c r="C67" s="8" t="s">
        <v>2113</v>
      </c>
    </row>
    <row r="68" spans="1:3" ht="10.5">
      <c r="A68" s="187">
        <v>2</v>
      </c>
      <c r="B68" s="350" t="s">
        <v>2063</v>
      </c>
      <c r="C68" s="8" t="s">
        <v>2113</v>
      </c>
    </row>
    <row r="70" spans="1:2" s="218" customFormat="1" ht="10.5">
      <c r="A70" s="217" t="s">
        <v>2114</v>
      </c>
      <c r="B70" s="352"/>
    </row>
    <row r="72" spans="1:3" ht="21">
      <c r="A72" s="181" t="s">
        <v>1170</v>
      </c>
      <c r="B72" s="181" t="s">
        <v>1171</v>
      </c>
      <c r="C72" s="186" t="s">
        <v>1172</v>
      </c>
    </row>
    <row r="73" spans="1:3" ht="10.5">
      <c r="A73" s="403">
        <v>1</v>
      </c>
      <c r="B73" s="400" t="s">
        <v>2168</v>
      </c>
      <c r="C73" s="8" t="s">
        <v>2169</v>
      </c>
    </row>
    <row r="74" spans="1:3" ht="10.5">
      <c r="A74" s="404"/>
      <c r="B74" s="401"/>
      <c r="C74" s="8" t="s">
        <v>2170</v>
      </c>
    </row>
    <row r="75" spans="1:3" ht="10.5">
      <c r="A75" s="404"/>
      <c r="B75" s="401"/>
      <c r="C75" s="8" t="s">
        <v>2171</v>
      </c>
    </row>
    <row r="76" spans="1:3" ht="10.5">
      <c r="A76" s="404"/>
      <c r="B76" s="401"/>
      <c r="C76" s="8" t="s">
        <v>2172</v>
      </c>
    </row>
    <row r="77" spans="1:3" ht="10.5">
      <c r="A77" s="405"/>
      <c r="B77" s="402"/>
      <c r="C77" s="8" t="s">
        <v>2173</v>
      </c>
    </row>
    <row r="79" spans="1:2" s="218" customFormat="1" ht="10.5">
      <c r="A79" s="215" t="s">
        <v>1577</v>
      </c>
      <c r="B79" s="352"/>
    </row>
    <row r="81" spans="1:3" ht="21">
      <c r="A81" s="181"/>
      <c r="B81" s="181" t="s">
        <v>1171</v>
      </c>
      <c r="C81" s="186" t="s">
        <v>1172</v>
      </c>
    </row>
    <row r="82" spans="1:3" ht="10.5">
      <c r="A82" s="403">
        <v>1</v>
      </c>
      <c r="B82" s="400" t="s">
        <v>2212</v>
      </c>
      <c r="C82" s="8" t="s">
        <v>2175</v>
      </c>
    </row>
    <row r="83" spans="1:3" ht="10.5">
      <c r="A83" s="404"/>
      <c r="B83" s="401"/>
      <c r="C83" s="8" t="s">
        <v>2177</v>
      </c>
    </row>
    <row r="84" spans="1:3" ht="10.5">
      <c r="A84" s="404"/>
      <c r="B84" s="401"/>
      <c r="C84" s="8" t="s">
        <v>2178</v>
      </c>
    </row>
    <row r="85" spans="1:3" ht="10.5">
      <c r="A85" s="404"/>
      <c r="B85" s="401"/>
      <c r="C85" s="8" t="s">
        <v>2179</v>
      </c>
    </row>
    <row r="86" spans="1:3" ht="10.5">
      <c r="A86" s="404"/>
      <c r="B86" s="401"/>
      <c r="C86" s="8" t="s">
        <v>2180</v>
      </c>
    </row>
    <row r="87" spans="1:3" ht="10.5">
      <c r="A87" s="404"/>
      <c r="B87" s="401"/>
      <c r="C87" s="8" t="s">
        <v>2181</v>
      </c>
    </row>
    <row r="88" spans="1:3" ht="10.5">
      <c r="A88" s="404"/>
      <c r="B88" s="401"/>
      <c r="C88" s="8" t="s">
        <v>2182</v>
      </c>
    </row>
    <row r="89" spans="1:3" ht="10.5">
      <c r="A89" s="404"/>
      <c r="B89" s="401"/>
      <c r="C89" s="8" t="s">
        <v>2183</v>
      </c>
    </row>
    <row r="90" spans="1:3" ht="10.5">
      <c r="A90" s="404"/>
      <c r="B90" s="401"/>
      <c r="C90" s="8" t="s">
        <v>2184</v>
      </c>
    </row>
    <row r="91" spans="1:3" ht="10.5">
      <c r="A91" s="404"/>
      <c r="B91" s="401"/>
      <c r="C91" s="157" t="s">
        <v>2213</v>
      </c>
    </row>
    <row r="92" spans="1:3" ht="10.5">
      <c r="A92" s="404"/>
      <c r="B92" s="401"/>
      <c r="C92" s="179" t="s">
        <v>91</v>
      </c>
    </row>
    <row r="93" spans="1:3" ht="10.5">
      <c r="A93" s="404"/>
      <c r="B93" s="401"/>
      <c r="C93" s="7" t="s">
        <v>92</v>
      </c>
    </row>
    <row r="94" spans="1:3" ht="10.5">
      <c r="A94" s="405"/>
      <c r="B94" s="402"/>
      <c r="C94" s="8" t="s">
        <v>93</v>
      </c>
    </row>
    <row r="96" spans="1:2" s="218" customFormat="1" ht="10.5">
      <c r="A96" s="217" t="s">
        <v>148</v>
      </c>
      <c r="B96" s="352"/>
    </row>
    <row r="98" spans="1:3" ht="21">
      <c r="A98" s="181" t="s">
        <v>1170</v>
      </c>
      <c r="B98" s="181" t="s">
        <v>1171</v>
      </c>
      <c r="C98" s="186" t="s">
        <v>1172</v>
      </c>
    </row>
    <row r="99" spans="1:3" ht="10.5">
      <c r="A99" s="403">
        <v>1</v>
      </c>
      <c r="B99" s="400" t="s">
        <v>149</v>
      </c>
      <c r="C99" s="8" t="s">
        <v>150</v>
      </c>
    </row>
    <row r="100" spans="1:3" ht="10.5">
      <c r="A100" s="404"/>
      <c r="B100" s="401"/>
      <c r="C100" s="8" t="s">
        <v>151</v>
      </c>
    </row>
    <row r="101" spans="1:3" ht="10.5">
      <c r="A101" s="404"/>
      <c r="B101" s="401"/>
      <c r="C101" s="8" t="s">
        <v>152</v>
      </c>
    </row>
    <row r="102" spans="1:3" ht="10.5">
      <c r="A102" s="404"/>
      <c r="B102" s="401"/>
      <c r="C102" s="8" t="s">
        <v>153</v>
      </c>
    </row>
    <row r="103" spans="1:3" ht="10.5">
      <c r="A103" s="404"/>
      <c r="B103" s="401"/>
      <c r="C103" s="8" t="s">
        <v>154</v>
      </c>
    </row>
    <row r="104" spans="1:3" ht="10.5">
      <c r="A104" s="404"/>
      <c r="B104" s="401"/>
      <c r="C104" s="8" t="s">
        <v>155</v>
      </c>
    </row>
    <row r="105" spans="1:3" ht="10.5">
      <c r="A105" s="404"/>
      <c r="B105" s="401"/>
      <c r="C105" s="8" t="s">
        <v>156</v>
      </c>
    </row>
    <row r="106" spans="1:3" ht="10.5">
      <c r="A106" s="404"/>
      <c r="B106" s="401"/>
      <c r="C106" s="8" t="s">
        <v>1360</v>
      </c>
    </row>
    <row r="107" spans="1:3" ht="10.5">
      <c r="A107" s="405"/>
      <c r="B107" s="402"/>
      <c r="C107" s="8" t="s">
        <v>99</v>
      </c>
    </row>
    <row r="109" spans="1:2" s="218" customFormat="1" ht="10.5">
      <c r="A109" s="217" t="s">
        <v>70</v>
      </c>
      <c r="B109" s="352"/>
    </row>
    <row r="111" spans="1:3" ht="21">
      <c r="A111" s="181" t="s">
        <v>1170</v>
      </c>
      <c r="B111" s="181" t="s">
        <v>1171</v>
      </c>
      <c r="C111" s="186" t="s">
        <v>1172</v>
      </c>
    </row>
    <row r="112" spans="1:3" ht="10.5">
      <c r="A112" s="403">
        <v>1</v>
      </c>
      <c r="B112" s="400" t="s">
        <v>159</v>
      </c>
      <c r="C112" s="8" t="s">
        <v>158</v>
      </c>
    </row>
    <row r="113" spans="1:3" ht="10.5">
      <c r="A113" s="404"/>
      <c r="B113" s="401"/>
      <c r="C113" s="8" t="s">
        <v>161</v>
      </c>
    </row>
    <row r="114" spans="1:3" ht="10.5">
      <c r="A114" s="404"/>
      <c r="B114" s="401"/>
      <c r="C114" s="8" t="s">
        <v>1882</v>
      </c>
    </row>
    <row r="115" spans="1:3" ht="10.5">
      <c r="A115" s="404"/>
      <c r="B115" s="401"/>
      <c r="C115" s="8" t="s">
        <v>1883</v>
      </c>
    </row>
    <row r="116" spans="1:3" ht="10.5">
      <c r="A116" s="404"/>
      <c r="B116" s="401"/>
      <c r="C116" s="8" t="s">
        <v>167</v>
      </c>
    </row>
    <row r="117" spans="1:3" ht="10.5">
      <c r="A117" s="404"/>
      <c r="B117" s="401"/>
      <c r="C117" s="8" t="s">
        <v>170</v>
      </c>
    </row>
    <row r="118" spans="1:3" ht="10.5">
      <c r="A118" s="404"/>
      <c r="B118" s="401"/>
      <c r="C118" s="8" t="s">
        <v>171</v>
      </c>
    </row>
    <row r="119" spans="1:3" ht="10.5">
      <c r="A119" s="404"/>
      <c r="B119" s="401"/>
      <c r="C119" s="8" t="s">
        <v>172</v>
      </c>
    </row>
    <row r="120" spans="1:3" ht="10.5">
      <c r="A120" s="404"/>
      <c r="B120" s="401"/>
      <c r="C120" s="8" t="s">
        <v>173</v>
      </c>
    </row>
    <row r="121" spans="1:3" ht="10.5">
      <c r="A121" s="404"/>
      <c r="B121" s="401"/>
      <c r="C121" s="8" t="s">
        <v>174</v>
      </c>
    </row>
    <row r="122" spans="1:3" ht="10.5">
      <c r="A122" s="405"/>
      <c r="B122" s="402"/>
      <c r="C122" s="8" t="s">
        <v>175</v>
      </c>
    </row>
    <row r="124" spans="1:2" s="218" customFormat="1" ht="10.5">
      <c r="A124" s="223" t="s">
        <v>1884</v>
      </c>
      <c r="B124" s="352"/>
    </row>
    <row r="126" spans="1:3" ht="21">
      <c r="A126" s="181" t="s">
        <v>1170</v>
      </c>
      <c r="B126" s="181" t="s">
        <v>1171</v>
      </c>
      <c r="C126" s="186" t="s">
        <v>1172</v>
      </c>
    </row>
    <row r="127" spans="1:3" ht="10.5">
      <c r="A127" s="187">
        <v>1</v>
      </c>
      <c r="B127" s="350" t="s">
        <v>466</v>
      </c>
      <c r="C127" s="8" t="s">
        <v>1604</v>
      </c>
    </row>
    <row r="128" spans="1:3" ht="10.5">
      <c r="A128" s="187">
        <v>2</v>
      </c>
      <c r="B128" s="350" t="s">
        <v>1605</v>
      </c>
      <c r="C128" s="8" t="s">
        <v>1606</v>
      </c>
    </row>
    <row r="129" spans="1:3" ht="10.5">
      <c r="A129" s="187"/>
      <c r="B129" s="350"/>
      <c r="C129" s="8" t="s">
        <v>1607</v>
      </c>
    </row>
    <row r="130" spans="1:3" ht="10.5">
      <c r="A130" s="187"/>
      <c r="B130" s="350"/>
      <c r="C130" s="8" t="s">
        <v>1608</v>
      </c>
    </row>
    <row r="132" spans="1:2" s="217" customFormat="1" ht="10.5">
      <c r="A132" s="217" t="s">
        <v>55</v>
      </c>
      <c r="B132" s="355"/>
    </row>
    <row r="134" spans="1:3" ht="21">
      <c r="A134" s="181" t="s">
        <v>1170</v>
      </c>
      <c r="B134" s="181" t="s">
        <v>1171</v>
      </c>
      <c r="C134" s="186" t="s">
        <v>1172</v>
      </c>
    </row>
    <row r="135" spans="1:3" ht="10.5">
      <c r="A135" s="403">
        <v>1</v>
      </c>
      <c r="B135" s="400" t="s">
        <v>1625</v>
      </c>
      <c r="C135" s="8" t="s">
        <v>1626</v>
      </c>
    </row>
    <row r="136" spans="1:3" ht="10.5">
      <c r="A136" s="404"/>
      <c r="B136" s="401"/>
      <c r="C136" s="8" t="s">
        <v>1627</v>
      </c>
    </row>
    <row r="137" spans="1:3" ht="10.5">
      <c r="A137" s="404"/>
      <c r="B137" s="401"/>
      <c r="C137" s="8" t="s">
        <v>1611</v>
      </c>
    </row>
    <row r="138" spans="1:3" ht="10.5">
      <c r="A138" s="404"/>
      <c r="B138" s="401"/>
      <c r="C138" s="8" t="s">
        <v>1628</v>
      </c>
    </row>
    <row r="139" spans="1:3" ht="10.5">
      <c r="A139" s="405"/>
      <c r="B139" s="402"/>
      <c r="C139" s="8" t="s">
        <v>1629</v>
      </c>
    </row>
    <row r="141" spans="1:2" s="218" customFormat="1" ht="10.5">
      <c r="A141" s="217" t="s">
        <v>1640</v>
      </c>
      <c r="B141" s="352"/>
    </row>
    <row r="143" spans="1:3" ht="21">
      <c r="A143" s="181" t="s">
        <v>1170</v>
      </c>
      <c r="B143" s="181" t="s">
        <v>1171</v>
      </c>
      <c r="C143" s="186" t="s">
        <v>1172</v>
      </c>
    </row>
    <row r="144" spans="1:3" ht="21" customHeight="1">
      <c r="A144" s="187">
        <v>1</v>
      </c>
      <c r="B144" s="406" t="s">
        <v>560</v>
      </c>
      <c r="C144" s="157" t="s">
        <v>1634</v>
      </c>
    </row>
    <row r="145" spans="1:3" ht="10.5">
      <c r="A145" s="187"/>
      <c r="B145" s="407"/>
      <c r="C145" s="157" t="s">
        <v>1636</v>
      </c>
    </row>
    <row r="146" spans="1:3" ht="10.5">
      <c r="A146" s="187"/>
      <c r="B146" s="407"/>
      <c r="C146" s="7" t="s">
        <v>1638</v>
      </c>
    </row>
    <row r="147" spans="1:3" ht="10.5">
      <c r="A147" s="187"/>
      <c r="B147" s="407"/>
      <c r="C147" s="157" t="s">
        <v>1639</v>
      </c>
    </row>
    <row r="148" spans="1:3" ht="10.5">
      <c r="A148" s="187"/>
      <c r="B148" s="408"/>
      <c r="C148" s="157" t="s">
        <v>1637</v>
      </c>
    </row>
    <row r="149" spans="1:3" ht="10.5">
      <c r="A149" s="187">
        <v>2</v>
      </c>
      <c r="B149" s="406" t="s">
        <v>561</v>
      </c>
      <c r="C149" s="157" t="s">
        <v>562</v>
      </c>
    </row>
    <row r="150" spans="1:3" ht="10.5">
      <c r="A150" s="187"/>
      <c r="B150" s="407"/>
      <c r="C150" s="157" t="s">
        <v>563</v>
      </c>
    </row>
    <row r="151" spans="1:3" ht="10.5">
      <c r="A151" s="187"/>
      <c r="B151" s="407"/>
      <c r="C151" s="157" t="s">
        <v>564</v>
      </c>
    </row>
    <row r="152" spans="1:3" ht="10.5">
      <c r="A152" s="187"/>
      <c r="B152" s="407"/>
      <c r="C152" s="157" t="s">
        <v>565</v>
      </c>
    </row>
    <row r="153" spans="1:3" ht="10.5">
      <c r="A153" s="187"/>
      <c r="B153" s="407"/>
      <c r="C153" s="157" t="s">
        <v>566</v>
      </c>
    </row>
    <row r="154" spans="1:3" ht="10.5">
      <c r="A154" s="187"/>
      <c r="B154" s="407"/>
      <c r="C154" s="157" t="s">
        <v>567</v>
      </c>
    </row>
    <row r="155" spans="1:3" ht="10.5">
      <c r="A155" s="187"/>
      <c r="B155" s="408"/>
      <c r="C155" s="157" t="s">
        <v>568</v>
      </c>
    </row>
    <row r="156" spans="1:3" ht="21" customHeight="1">
      <c r="A156" s="187">
        <v>3</v>
      </c>
      <c r="B156" s="406" t="s">
        <v>569</v>
      </c>
      <c r="C156" s="157" t="s">
        <v>570</v>
      </c>
    </row>
    <row r="157" spans="1:3" ht="10.5">
      <c r="A157" s="187"/>
      <c r="B157" s="407"/>
      <c r="C157" s="157" t="s">
        <v>571</v>
      </c>
    </row>
    <row r="158" spans="1:3" ht="10.5">
      <c r="A158" s="187"/>
      <c r="B158" s="408"/>
      <c r="C158" s="157" t="s">
        <v>572</v>
      </c>
    </row>
    <row r="159" spans="1:3" ht="10.5">
      <c r="A159" s="187">
        <v>4</v>
      </c>
      <c r="B159" s="406" t="s">
        <v>573</v>
      </c>
      <c r="C159" s="157" t="s">
        <v>571</v>
      </c>
    </row>
    <row r="160" spans="1:3" ht="10.5">
      <c r="A160" s="187"/>
      <c r="B160" s="407"/>
      <c r="C160" s="157" t="s">
        <v>574</v>
      </c>
    </row>
    <row r="161" spans="1:3" ht="10.5">
      <c r="A161" s="187"/>
      <c r="B161" s="408"/>
      <c r="C161" s="157" t="s">
        <v>575</v>
      </c>
    </row>
    <row r="162" spans="1:3" ht="21">
      <c r="A162" s="187">
        <v>5</v>
      </c>
      <c r="B162" s="61" t="s">
        <v>576</v>
      </c>
      <c r="C162" s="157" t="s">
        <v>577</v>
      </c>
    </row>
    <row r="163" spans="1:3" ht="10.5">
      <c r="A163" s="187">
        <v>6</v>
      </c>
      <c r="B163" s="409" t="s">
        <v>578</v>
      </c>
      <c r="C163" s="157" t="s">
        <v>575</v>
      </c>
    </row>
    <row r="164" spans="1:3" ht="10.5">
      <c r="A164" s="187"/>
      <c r="B164" s="410"/>
      <c r="C164" s="157" t="s">
        <v>1150</v>
      </c>
    </row>
    <row r="165" spans="1:3" ht="10.5">
      <c r="A165" s="187"/>
      <c r="B165" s="411"/>
      <c r="C165" s="157" t="s">
        <v>579</v>
      </c>
    </row>
    <row r="166" spans="1:3" ht="10.5">
      <c r="A166" s="187">
        <v>7</v>
      </c>
      <c r="B166" s="61" t="s">
        <v>580</v>
      </c>
      <c r="C166" s="157" t="s">
        <v>581</v>
      </c>
    </row>
    <row r="168" spans="1:3" s="218" customFormat="1" ht="10.5">
      <c r="A168" s="232" t="s">
        <v>1578</v>
      </c>
      <c r="B168" s="356"/>
      <c r="C168" s="233"/>
    </row>
    <row r="169" spans="1:3" ht="10.5">
      <c r="A169" s="230"/>
      <c r="B169" s="357"/>
      <c r="C169" s="230"/>
    </row>
    <row r="170" spans="1:3" ht="21">
      <c r="A170" s="188" t="s">
        <v>1170</v>
      </c>
      <c r="B170" s="351" t="s">
        <v>1171</v>
      </c>
      <c r="C170" s="189" t="s">
        <v>1172</v>
      </c>
    </row>
    <row r="171" spans="1:3" ht="10.5">
      <c r="A171" s="190">
        <v>1</v>
      </c>
      <c r="B171" s="358" t="s">
        <v>1379</v>
      </c>
      <c r="C171" s="69" t="s">
        <v>1380</v>
      </c>
    </row>
    <row r="172" spans="1:3" ht="10.5">
      <c r="A172" s="190"/>
      <c r="B172" s="358" t="s">
        <v>1381</v>
      </c>
      <c r="C172" s="69" t="s">
        <v>1382</v>
      </c>
    </row>
    <row r="173" spans="1:3" ht="10.5">
      <c r="A173" s="190"/>
      <c r="B173" s="358" t="s">
        <v>1383</v>
      </c>
      <c r="C173" s="69" t="s">
        <v>1384</v>
      </c>
    </row>
    <row r="174" spans="1:3" ht="10.5">
      <c r="A174" s="190"/>
      <c r="B174" s="358"/>
      <c r="C174" s="69" t="s">
        <v>2276</v>
      </c>
    </row>
    <row r="175" spans="1:3" ht="10.5">
      <c r="A175" s="190"/>
      <c r="B175" s="358"/>
      <c r="C175" s="69"/>
    </row>
    <row r="176" spans="1:3" ht="10.5">
      <c r="A176" s="330">
        <v>2</v>
      </c>
      <c r="B176" s="358" t="s">
        <v>2277</v>
      </c>
      <c r="C176" s="69" t="s">
        <v>2278</v>
      </c>
    </row>
    <row r="177" spans="1:3" ht="10.5">
      <c r="A177" s="190"/>
      <c r="B177" s="358"/>
      <c r="C177" s="69" t="s">
        <v>2279</v>
      </c>
    </row>
    <row r="178" spans="1:3" ht="10.5">
      <c r="A178" s="190"/>
      <c r="B178" s="358"/>
      <c r="C178" s="69" t="s">
        <v>2280</v>
      </c>
    </row>
    <row r="179" spans="1:3" ht="10.5">
      <c r="A179" s="190"/>
      <c r="B179" s="358"/>
      <c r="C179" s="69" t="s">
        <v>2281</v>
      </c>
    </row>
    <row r="180" spans="1:3" ht="10.5">
      <c r="A180" s="190"/>
      <c r="B180" s="358"/>
      <c r="C180" s="69"/>
    </row>
    <row r="181" spans="1:3" ht="10.5">
      <c r="A181" s="190">
        <v>3</v>
      </c>
      <c r="B181" s="358" t="s">
        <v>597</v>
      </c>
      <c r="C181" s="69" t="s">
        <v>2282</v>
      </c>
    </row>
    <row r="182" spans="1:3" ht="10.5">
      <c r="A182" s="190"/>
      <c r="B182" s="358" t="s">
        <v>599</v>
      </c>
      <c r="C182" s="69" t="s">
        <v>2283</v>
      </c>
    </row>
    <row r="184" spans="1:2" s="217" customFormat="1" ht="10.5">
      <c r="A184" s="217" t="s">
        <v>2284</v>
      </c>
      <c r="B184" s="355"/>
    </row>
    <row r="186" spans="1:3" ht="21">
      <c r="A186" s="181" t="s">
        <v>1170</v>
      </c>
      <c r="B186" s="181" t="s">
        <v>1171</v>
      </c>
      <c r="C186" s="186" t="s">
        <v>1172</v>
      </c>
    </row>
    <row r="187" spans="1:3" ht="10.5">
      <c r="A187" s="187">
        <v>1</v>
      </c>
      <c r="B187" s="350" t="s">
        <v>9</v>
      </c>
      <c r="C187" s="8" t="s">
        <v>10</v>
      </c>
    </row>
    <row r="188" spans="1:3" ht="10.5">
      <c r="A188" s="187">
        <v>2</v>
      </c>
      <c r="B188" s="350" t="s">
        <v>11</v>
      </c>
      <c r="C188" s="8" t="s">
        <v>10</v>
      </c>
    </row>
    <row r="189" spans="1:3" ht="10.5">
      <c r="A189" s="187">
        <v>3</v>
      </c>
      <c r="B189" s="350" t="s">
        <v>12</v>
      </c>
      <c r="C189" s="8" t="s">
        <v>13</v>
      </c>
    </row>
    <row r="191" spans="1:2" s="218" customFormat="1" ht="10.5">
      <c r="A191" s="217" t="s">
        <v>1969</v>
      </c>
      <c r="B191" s="352"/>
    </row>
    <row r="193" spans="1:3" ht="21">
      <c r="A193" s="181" t="s">
        <v>1170</v>
      </c>
      <c r="B193" s="181" t="s">
        <v>1171</v>
      </c>
      <c r="C193" s="186" t="s">
        <v>1172</v>
      </c>
    </row>
    <row r="194" spans="1:3" ht="21">
      <c r="A194" s="187">
        <v>1</v>
      </c>
      <c r="B194" s="350" t="s">
        <v>1970</v>
      </c>
      <c r="C194" s="157" t="s">
        <v>1971</v>
      </c>
    </row>
    <row r="196" spans="1:2" s="218" customFormat="1" ht="10.5">
      <c r="A196" s="217" t="s">
        <v>79</v>
      </c>
      <c r="B196" s="352"/>
    </row>
    <row r="198" spans="1:3" ht="21">
      <c r="A198" s="181" t="s">
        <v>1170</v>
      </c>
      <c r="B198" s="181" t="s">
        <v>1171</v>
      </c>
      <c r="C198" s="186" t="s">
        <v>1172</v>
      </c>
    </row>
    <row r="199" spans="1:3" ht="10.5">
      <c r="A199" s="187">
        <v>1</v>
      </c>
      <c r="B199" s="350" t="s">
        <v>2002</v>
      </c>
      <c r="C199" s="8"/>
    </row>
    <row r="201" spans="1:2" s="218" customFormat="1" ht="10.5">
      <c r="A201" s="217" t="s">
        <v>1028</v>
      </c>
      <c r="B201" s="352"/>
    </row>
    <row r="203" spans="1:3" ht="21">
      <c r="A203" s="181" t="s">
        <v>1170</v>
      </c>
      <c r="B203" s="181" t="s">
        <v>1171</v>
      </c>
      <c r="C203" s="186" t="s">
        <v>1172</v>
      </c>
    </row>
    <row r="204" spans="1:3" ht="84">
      <c r="A204" s="187">
        <v>1</v>
      </c>
      <c r="B204" s="350" t="s">
        <v>1030</v>
      </c>
      <c r="C204" s="191" t="s">
        <v>1031</v>
      </c>
    </row>
    <row r="205" spans="1:3" ht="10.5">
      <c r="A205" s="187">
        <v>2</v>
      </c>
      <c r="B205" s="350" t="s">
        <v>1032</v>
      </c>
      <c r="C205" s="8" t="s">
        <v>1033</v>
      </c>
    </row>
    <row r="206" spans="1:3" ht="10.5">
      <c r="A206" s="187"/>
      <c r="B206" s="350"/>
      <c r="C206" s="8" t="s">
        <v>1034</v>
      </c>
    </row>
    <row r="208" spans="1:2" s="217" customFormat="1" ht="10.5">
      <c r="A208" s="217" t="s">
        <v>1069</v>
      </c>
      <c r="B208" s="355"/>
    </row>
    <row r="210" spans="1:3" ht="21">
      <c r="A210" s="181" t="s">
        <v>1170</v>
      </c>
      <c r="B210" s="181" t="s">
        <v>1171</v>
      </c>
      <c r="C210" s="186" t="s">
        <v>1172</v>
      </c>
    </row>
    <row r="211" spans="1:3" ht="10.5">
      <c r="A211" s="187">
        <v>1</v>
      </c>
      <c r="B211" s="350" t="s">
        <v>1081</v>
      </c>
      <c r="C211" s="8" t="s">
        <v>1082</v>
      </c>
    </row>
    <row r="212" spans="1:3" ht="11.25">
      <c r="A212" s="187"/>
      <c r="B212" s="350" t="s">
        <v>54</v>
      </c>
      <c r="C212" s="8" t="s">
        <v>1083</v>
      </c>
    </row>
    <row r="213" spans="1:3" ht="10.5">
      <c r="A213" s="187"/>
      <c r="B213" s="350"/>
      <c r="C213" s="8" t="s">
        <v>1084</v>
      </c>
    </row>
    <row r="214" spans="1:3" ht="10.5">
      <c r="A214" s="187"/>
      <c r="B214" s="350"/>
      <c r="C214" s="8" t="s">
        <v>1085</v>
      </c>
    </row>
    <row r="216" spans="1:2" s="217" customFormat="1" ht="10.5">
      <c r="A216" s="217" t="s">
        <v>1668</v>
      </c>
      <c r="B216" s="355"/>
    </row>
    <row r="218" spans="1:3" ht="21">
      <c r="A218" s="181" t="s">
        <v>1170</v>
      </c>
      <c r="B218" s="181" t="s">
        <v>1171</v>
      </c>
      <c r="C218" s="186" t="s">
        <v>1172</v>
      </c>
    </row>
    <row r="219" spans="1:3" ht="31.5">
      <c r="A219" s="187">
        <v>1</v>
      </c>
      <c r="B219" s="61" t="s">
        <v>1670</v>
      </c>
      <c r="C219" s="8"/>
    </row>
    <row r="221" spans="1:2" s="218" customFormat="1" ht="10.5">
      <c r="A221" s="217" t="s">
        <v>1783</v>
      </c>
      <c r="B221" s="352"/>
    </row>
    <row r="223" spans="1:3" ht="21">
      <c r="A223" s="192" t="s">
        <v>1170</v>
      </c>
      <c r="B223" s="192" t="s">
        <v>1171</v>
      </c>
      <c r="C223" s="193" t="s">
        <v>1172</v>
      </c>
    </row>
    <row r="224" spans="1:3" ht="21">
      <c r="A224" s="194">
        <v>1</v>
      </c>
      <c r="B224" s="359" t="s">
        <v>1784</v>
      </c>
      <c r="C224" s="196" t="s">
        <v>1785</v>
      </c>
    </row>
    <row r="225" spans="1:3" ht="10.5">
      <c r="A225" s="194">
        <v>2</v>
      </c>
      <c r="B225" s="359" t="s">
        <v>1694</v>
      </c>
      <c r="C225" s="195" t="s">
        <v>1786</v>
      </c>
    </row>
    <row r="226" spans="1:3" ht="10.5">
      <c r="A226" s="194">
        <v>3</v>
      </c>
      <c r="B226" s="359" t="s">
        <v>1685</v>
      </c>
      <c r="C226" s="195" t="s">
        <v>1787</v>
      </c>
    </row>
    <row r="227" spans="1:3" ht="10.5">
      <c r="A227" s="194">
        <v>4</v>
      </c>
      <c r="B227" s="359" t="s">
        <v>1676</v>
      </c>
      <c r="C227" s="196" t="s">
        <v>1788</v>
      </c>
    </row>
    <row r="229" spans="1:2" s="218" customFormat="1" ht="10.5">
      <c r="A229" s="217" t="s">
        <v>58</v>
      </c>
      <c r="B229" s="352"/>
    </row>
    <row r="231" spans="1:3" ht="21">
      <c r="A231" s="181" t="s">
        <v>1170</v>
      </c>
      <c r="B231" s="181" t="s">
        <v>1171</v>
      </c>
      <c r="C231" s="186" t="s">
        <v>1172</v>
      </c>
    </row>
    <row r="232" spans="1:3" ht="10.5">
      <c r="A232" s="187">
        <v>1</v>
      </c>
      <c r="B232" s="400" t="s">
        <v>525</v>
      </c>
      <c r="C232" s="8" t="s">
        <v>526</v>
      </c>
    </row>
    <row r="233" spans="1:3" ht="10.5">
      <c r="A233" s="187"/>
      <c r="B233" s="401"/>
      <c r="C233" s="8" t="s">
        <v>527</v>
      </c>
    </row>
    <row r="234" spans="1:3" ht="10.5">
      <c r="A234" s="187"/>
      <c r="B234" s="401"/>
      <c r="C234" s="8" t="s">
        <v>528</v>
      </c>
    </row>
    <row r="235" spans="1:3" ht="10.5">
      <c r="A235" s="187"/>
      <c r="B235" s="401"/>
      <c r="C235" s="8" t="s">
        <v>1790</v>
      </c>
    </row>
    <row r="236" spans="1:3" ht="10.5">
      <c r="A236" s="187"/>
      <c r="B236" s="402"/>
      <c r="C236" s="8" t="s">
        <v>529</v>
      </c>
    </row>
    <row r="238" spans="1:2" s="217" customFormat="1" ht="10.5">
      <c r="A238" s="217" t="s">
        <v>530</v>
      </c>
      <c r="B238" s="355"/>
    </row>
    <row r="240" spans="1:3" ht="21">
      <c r="A240" s="181" t="s">
        <v>1170</v>
      </c>
      <c r="B240" s="181" t="s">
        <v>1171</v>
      </c>
      <c r="C240" s="186" t="s">
        <v>1172</v>
      </c>
    </row>
    <row r="241" spans="1:3" ht="10.5">
      <c r="A241" s="187">
        <v>1</v>
      </c>
      <c r="B241" s="350" t="s">
        <v>343</v>
      </c>
      <c r="C241" s="8" t="s">
        <v>344</v>
      </c>
    </row>
    <row r="242" spans="1:3" ht="10.5">
      <c r="A242" s="187">
        <v>2</v>
      </c>
      <c r="B242" s="350" t="s">
        <v>345</v>
      </c>
      <c r="C242" s="8" t="s">
        <v>346</v>
      </c>
    </row>
    <row r="244" spans="1:2" s="218" customFormat="1" ht="10.5">
      <c r="A244" s="217" t="s">
        <v>380</v>
      </c>
      <c r="B244" s="352"/>
    </row>
    <row r="246" spans="1:3" ht="21">
      <c r="A246" s="181" t="s">
        <v>1170</v>
      </c>
      <c r="B246" s="181" t="s">
        <v>1171</v>
      </c>
      <c r="C246" s="186" t="s">
        <v>1172</v>
      </c>
    </row>
    <row r="247" spans="1:3" ht="10.5">
      <c r="A247" s="187">
        <v>1</v>
      </c>
      <c r="B247" s="350" t="s">
        <v>381</v>
      </c>
      <c r="C247" s="8"/>
    </row>
    <row r="248" spans="1:3" ht="10.5">
      <c r="A248" s="187">
        <v>2</v>
      </c>
      <c r="B248" s="350" t="s">
        <v>382</v>
      </c>
      <c r="C248" s="8"/>
    </row>
    <row r="249" spans="1:3" ht="10.5">
      <c r="A249" s="187">
        <v>3</v>
      </c>
      <c r="B249" s="350" t="s">
        <v>383</v>
      </c>
      <c r="C249" s="8"/>
    </row>
    <row r="251" spans="1:2" s="218" customFormat="1" ht="10.5">
      <c r="A251" s="217" t="s">
        <v>1579</v>
      </c>
      <c r="B251" s="352"/>
    </row>
    <row r="253" spans="1:3" ht="21">
      <c r="A253" s="181" t="s">
        <v>1170</v>
      </c>
      <c r="B253" s="181" t="s">
        <v>1171</v>
      </c>
      <c r="C253" s="186" t="s">
        <v>1172</v>
      </c>
    </row>
    <row r="254" spans="1:3" ht="10.5">
      <c r="A254" s="187">
        <v>1</v>
      </c>
      <c r="B254" s="350" t="s">
        <v>424</v>
      </c>
      <c r="C254" s="8" t="s">
        <v>425</v>
      </c>
    </row>
    <row r="255" spans="1:3" ht="10.5">
      <c r="A255" s="187">
        <v>2</v>
      </c>
      <c r="B255" s="350" t="s">
        <v>426</v>
      </c>
      <c r="C255" s="8" t="s">
        <v>427</v>
      </c>
    </row>
    <row r="256" spans="1:3" ht="10.5">
      <c r="A256" s="187">
        <v>3</v>
      </c>
      <c r="B256" s="350" t="s">
        <v>540</v>
      </c>
      <c r="C256" s="8"/>
    </row>
    <row r="258" spans="1:2" s="217" customFormat="1" ht="10.5">
      <c r="A258" s="217" t="s">
        <v>444</v>
      </c>
      <c r="B258" s="355"/>
    </row>
    <row r="260" spans="1:3" ht="21">
      <c r="A260" s="181" t="s">
        <v>1170</v>
      </c>
      <c r="B260" s="181" t="s">
        <v>1171</v>
      </c>
      <c r="C260" s="186" t="s">
        <v>1172</v>
      </c>
    </row>
    <row r="261" spans="1:3" ht="10.5">
      <c r="A261" s="187">
        <v>1</v>
      </c>
      <c r="B261" s="400" t="s">
        <v>445</v>
      </c>
      <c r="C261" s="8" t="s">
        <v>446</v>
      </c>
    </row>
    <row r="262" spans="1:3" ht="10.5">
      <c r="A262" s="187"/>
      <c r="B262" s="401"/>
      <c r="C262" s="8" t="s">
        <v>447</v>
      </c>
    </row>
    <row r="263" spans="1:3" ht="10.5">
      <c r="A263" s="187"/>
      <c r="B263" s="401"/>
      <c r="C263" s="8" t="s">
        <v>1924</v>
      </c>
    </row>
    <row r="264" spans="1:3" ht="10.5">
      <c r="A264" s="187"/>
      <c r="B264" s="401"/>
      <c r="C264" s="8" t="s">
        <v>2350</v>
      </c>
    </row>
    <row r="265" spans="1:3" ht="10.5">
      <c r="A265" s="187"/>
      <c r="B265" s="402"/>
      <c r="C265" s="8" t="s">
        <v>448</v>
      </c>
    </row>
    <row r="267" spans="1:2" s="217" customFormat="1" ht="10.5">
      <c r="A267" s="217" t="s">
        <v>463</v>
      </c>
      <c r="B267" s="355"/>
    </row>
    <row r="268" spans="1:3" ht="10.5">
      <c r="A268" s="320"/>
      <c r="B268" s="354"/>
      <c r="C268" s="320"/>
    </row>
    <row r="269" spans="1:3" ht="21">
      <c r="A269" s="181" t="s">
        <v>1170</v>
      </c>
      <c r="B269" s="181" t="s">
        <v>1171</v>
      </c>
      <c r="C269" s="186" t="s">
        <v>1172</v>
      </c>
    </row>
    <row r="270" spans="1:3" ht="10.5">
      <c r="A270" s="187">
        <v>1</v>
      </c>
      <c r="B270" s="400" t="s">
        <v>450</v>
      </c>
      <c r="C270" s="8" t="s">
        <v>1371</v>
      </c>
    </row>
    <row r="271" spans="1:3" ht="10.5">
      <c r="A271" s="187"/>
      <c r="B271" s="401"/>
      <c r="C271" s="8" t="s">
        <v>1372</v>
      </c>
    </row>
    <row r="272" spans="1:3" ht="10.5">
      <c r="A272" s="187"/>
      <c r="B272" s="402"/>
      <c r="C272" s="8" t="s">
        <v>1373</v>
      </c>
    </row>
    <row r="274" spans="1:2" s="218" customFormat="1" ht="10.5">
      <c r="A274" s="217" t="s">
        <v>59</v>
      </c>
      <c r="B274" s="352"/>
    </row>
    <row r="276" spans="1:3" ht="21">
      <c r="A276" s="192" t="s">
        <v>1170</v>
      </c>
      <c r="B276" s="192" t="s">
        <v>1171</v>
      </c>
      <c r="C276" s="193" t="s">
        <v>1172</v>
      </c>
    </row>
    <row r="277" spans="1:3" ht="10.5">
      <c r="A277" s="194">
        <v>1</v>
      </c>
      <c r="B277" s="412" t="s">
        <v>1376</v>
      </c>
      <c r="C277" s="195" t="s">
        <v>1413</v>
      </c>
    </row>
    <row r="278" spans="1:3" ht="10.5">
      <c r="A278" s="194"/>
      <c r="B278" s="397"/>
      <c r="C278" s="195" t="s">
        <v>1414</v>
      </c>
    </row>
    <row r="279" spans="1:3" ht="10.5">
      <c r="A279" s="194"/>
      <c r="B279" s="397"/>
      <c r="C279" s="195" t="s">
        <v>1415</v>
      </c>
    </row>
    <row r="280" spans="1:3" ht="10.5">
      <c r="A280" s="194"/>
      <c r="B280" s="397"/>
      <c r="C280" s="195" t="s">
        <v>1416</v>
      </c>
    </row>
    <row r="281" spans="1:3" ht="10.5">
      <c r="A281" s="194"/>
      <c r="B281" s="397"/>
      <c r="C281" s="195" t="s">
        <v>1417</v>
      </c>
    </row>
    <row r="282" spans="1:3" ht="10.5">
      <c r="A282" s="194"/>
      <c r="B282" s="398"/>
      <c r="C282" s="195" t="s">
        <v>1418</v>
      </c>
    </row>
    <row r="284" spans="1:2" s="217" customFormat="1" ht="10.5">
      <c r="A284" s="217" t="s">
        <v>1419</v>
      </c>
      <c r="B284" s="355"/>
    </row>
    <row r="286" spans="1:3" ht="21">
      <c r="A286" s="181" t="s">
        <v>1170</v>
      </c>
      <c r="B286" s="181" t="s">
        <v>1171</v>
      </c>
      <c r="C286" s="186" t="s">
        <v>1172</v>
      </c>
    </row>
    <row r="287" spans="1:3" ht="10.5">
      <c r="A287" s="187">
        <v>1</v>
      </c>
      <c r="B287" s="400" t="s">
        <v>1445</v>
      </c>
      <c r="C287" s="8" t="s">
        <v>1446</v>
      </c>
    </row>
    <row r="288" spans="1:3" ht="10.5">
      <c r="A288" s="187"/>
      <c r="B288" s="401"/>
      <c r="C288" s="8" t="s">
        <v>1447</v>
      </c>
    </row>
    <row r="289" spans="1:3" ht="10.5">
      <c r="A289" s="187"/>
      <c r="B289" s="401"/>
      <c r="C289" s="8" t="s">
        <v>2350</v>
      </c>
    </row>
    <row r="290" spans="1:3" ht="10.5">
      <c r="A290" s="187"/>
      <c r="B290" s="401"/>
      <c r="C290" s="8" t="s">
        <v>1448</v>
      </c>
    </row>
    <row r="291" spans="1:3" ht="10.5">
      <c r="A291" s="187"/>
      <c r="B291" s="402"/>
      <c r="C291" s="8" t="s">
        <v>1449</v>
      </c>
    </row>
    <row r="293" spans="1:3" s="218" customFormat="1" ht="11.25" customHeight="1">
      <c r="A293" s="215" t="s">
        <v>60</v>
      </c>
      <c r="B293" s="360"/>
      <c r="C293" s="239"/>
    </row>
    <row r="295" spans="1:3" ht="21">
      <c r="A295" s="181" t="s">
        <v>1170</v>
      </c>
      <c r="B295" s="181" t="s">
        <v>1171</v>
      </c>
      <c r="C295" s="186" t="s">
        <v>1172</v>
      </c>
    </row>
    <row r="296" spans="1:3" ht="31.5">
      <c r="A296" s="187">
        <v>1</v>
      </c>
      <c r="B296" s="350" t="s">
        <v>1479</v>
      </c>
      <c r="C296" s="61" t="s">
        <v>1450</v>
      </c>
    </row>
    <row r="297" spans="1:3" ht="21">
      <c r="A297" s="187">
        <v>2</v>
      </c>
      <c r="B297" s="350" t="s">
        <v>1480</v>
      </c>
      <c r="C297" s="157" t="s">
        <v>1454</v>
      </c>
    </row>
    <row r="300" spans="1:7" s="227" customFormat="1" ht="10.5">
      <c r="A300" s="215" t="s">
        <v>61</v>
      </c>
      <c r="B300" s="355"/>
      <c r="C300" s="215"/>
      <c r="E300" s="228"/>
      <c r="G300" s="26"/>
    </row>
    <row r="302" spans="1:3" ht="21">
      <c r="A302" s="181" t="s">
        <v>1170</v>
      </c>
      <c r="B302" s="181" t="s">
        <v>1171</v>
      </c>
      <c r="C302" s="186" t="s">
        <v>1172</v>
      </c>
    </row>
    <row r="303" spans="1:3" ht="26.25" customHeight="1">
      <c r="A303" s="187">
        <v>1</v>
      </c>
      <c r="B303" s="350" t="s">
        <v>1866</v>
      </c>
      <c r="C303" s="157" t="s">
        <v>1574</v>
      </c>
    </row>
    <row r="304" spans="1:3" ht="10.5">
      <c r="A304" s="187">
        <v>2</v>
      </c>
      <c r="B304" s="350" t="s">
        <v>1575</v>
      </c>
      <c r="C304" s="8" t="s">
        <v>1576</v>
      </c>
    </row>
    <row r="306" spans="1:7" s="227" customFormat="1" ht="10.5">
      <c r="A306" s="215" t="s">
        <v>1865</v>
      </c>
      <c r="B306" s="355"/>
      <c r="C306" s="215"/>
      <c r="E306" s="228"/>
      <c r="G306" s="26"/>
    </row>
    <row r="308" spans="1:3" ht="21">
      <c r="A308" s="181" t="s">
        <v>1170</v>
      </c>
      <c r="B308" s="181" t="s">
        <v>1171</v>
      </c>
      <c r="C308" s="186" t="s">
        <v>1172</v>
      </c>
    </row>
    <row r="309" spans="1:3" ht="26.25" customHeight="1">
      <c r="A309" s="187">
        <v>1</v>
      </c>
      <c r="B309" s="350" t="s">
        <v>1866</v>
      </c>
      <c r="C309" s="157" t="s">
        <v>67</v>
      </c>
    </row>
  </sheetData>
  <mergeCells count="28">
    <mergeCell ref="B287:B291"/>
    <mergeCell ref="B163:B165"/>
    <mergeCell ref="B232:B236"/>
    <mergeCell ref="B277:B282"/>
    <mergeCell ref="B270:B272"/>
    <mergeCell ref="B261:B265"/>
    <mergeCell ref="B144:B148"/>
    <mergeCell ref="B149:B155"/>
    <mergeCell ref="B156:B158"/>
    <mergeCell ref="B159:B161"/>
    <mergeCell ref="B112:B122"/>
    <mergeCell ref="A112:A122"/>
    <mergeCell ref="B135:B139"/>
    <mergeCell ref="A135:A139"/>
    <mergeCell ref="B82:B94"/>
    <mergeCell ref="A82:A94"/>
    <mergeCell ref="B99:B107"/>
    <mergeCell ref="A99:A107"/>
    <mergeCell ref="A36:A45"/>
    <mergeCell ref="B56:B62"/>
    <mergeCell ref="A56:A62"/>
    <mergeCell ref="B73:B77"/>
    <mergeCell ref="A73:A77"/>
    <mergeCell ref="A1:C1"/>
    <mergeCell ref="B13:B19"/>
    <mergeCell ref="A13:A19"/>
    <mergeCell ref="B24:B26"/>
    <mergeCell ref="A24:A26"/>
  </mergeCells>
  <printOptions/>
  <pageMargins left="0.3937007874015748" right="0.3937007874015748" top="0.5905511811023623" bottom="0.5905511811023623" header="0.5118110236220472" footer="0.5118110236220472"/>
  <pageSetup fitToHeight="7" horizontalDpi="600" verticalDpi="600" orientation="portrait" paperSize="9" scale="79" r:id="rId1"/>
  <rowBreaks count="4" manualBreakCount="4">
    <brk id="63" max="2" man="1"/>
    <brk id="140" max="2" man="1"/>
    <brk id="215" max="2" man="1"/>
    <brk id="29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J367"/>
  <sheetViews>
    <sheetView workbookViewId="0" topLeftCell="A1">
      <selection activeCell="A1" sqref="A1:G1"/>
    </sheetView>
  </sheetViews>
  <sheetFormatPr defaultColWidth="9.140625" defaultRowHeight="12.75"/>
  <cols>
    <col min="1" max="1" width="4.140625" style="9" customWidth="1"/>
    <col min="2" max="2" width="26.7109375" style="9" customWidth="1"/>
    <col min="3" max="3" width="53.8515625" style="9" bestFit="1" customWidth="1"/>
    <col min="4" max="4" width="16.8515625" style="9" bestFit="1" customWidth="1"/>
    <col min="5" max="5" width="25.57421875" style="14" customWidth="1"/>
    <col min="6" max="6" width="37.140625" style="9" customWidth="1"/>
    <col min="7" max="7" width="35.421875" style="9" bestFit="1" customWidth="1"/>
    <col min="8" max="16384" width="9.140625" style="9" customWidth="1"/>
  </cols>
  <sheetData>
    <row r="1" spans="1:7" ht="10.5">
      <c r="A1" s="439" t="s">
        <v>1493</v>
      </c>
      <c r="B1" s="439"/>
      <c r="C1" s="439"/>
      <c r="D1" s="439"/>
      <c r="E1" s="439"/>
      <c r="F1" s="439"/>
      <c r="G1" s="439"/>
    </row>
    <row r="3" spans="1:6" s="218" customFormat="1" ht="10.5">
      <c r="A3" s="431" t="s">
        <v>1355</v>
      </c>
      <c r="B3" s="431"/>
      <c r="C3" s="431"/>
      <c r="D3" s="431"/>
      <c r="E3" s="431"/>
      <c r="F3" s="220"/>
    </row>
    <row r="4" spans="1:6" ht="10.5">
      <c r="A4" s="10"/>
      <c r="B4" s="10"/>
      <c r="C4" s="10"/>
      <c r="D4" s="11"/>
      <c r="E4" s="12"/>
      <c r="F4" s="13"/>
    </row>
    <row r="5" spans="1:10" ht="42" customHeight="1">
      <c r="A5" s="15" t="s">
        <v>2311</v>
      </c>
      <c r="B5" s="15" t="s">
        <v>2312</v>
      </c>
      <c r="C5" s="33"/>
      <c r="D5" s="15" t="s">
        <v>2313</v>
      </c>
      <c r="E5" s="16" t="s">
        <v>2315</v>
      </c>
      <c r="F5" s="16" t="s">
        <v>2321</v>
      </c>
      <c r="G5" s="212" t="s">
        <v>2314</v>
      </c>
      <c r="I5" s="110"/>
      <c r="J5" s="213"/>
    </row>
    <row r="6" spans="1:10" ht="147">
      <c r="A6" s="17">
        <v>1</v>
      </c>
      <c r="B6" s="18" t="s">
        <v>2330</v>
      </c>
      <c r="C6" s="18" t="s">
        <v>2327</v>
      </c>
      <c r="D6" s="17">
        <v>1977</v>
      </c>
      <c r="E6" s="93">
        <v>834391.67</v>
      </c>
      <c r="F6" s="1" t="s">
        <v>2328</v>
      </c>
      <c r="G6" s="18" t="s">
        <v>2327</v>
      </c>
      <c r="I6" s="110"/>
      <c r="J6" s="213"/>
    </row>
    <row r="7" spans="1:7" ht="73.5">
      <c r="A7" s="17">
        <v>2</v>
      </c>
      <c r="B7" s="18" t="s">
        <v>2331</v>
      </c>
      <c r="C7" s="18" t="s">
        <v>2333</v>
      </c>
      <c r="D7" s="17">
        <v>1953</v>
      </c>
      <c r="E7" s="93">
        <v>2362198.7</v>
      </c>
      <c r="F7" s="2" t="s">
        <v>2332</v>
      </c>
      <c r="G7" s="18" t="s">
        <v>2333</v>
      </c>
    </row>
    <row r="8" spans="1:7" ht="21" customHeight="1">
      <c r="A8" s="17">
        <v>3</v>
      </c>
      <c r="B8" s="4" t="s">
        <v>2318</v>
      </c>
      <c r="C8" s="4" t="s">
        <v>2319</v>
      </c>
      <c r="D8" s="4" t="s">
        <v>2317</v>
      </c>
      <c r="E8" s="334">
        <v>5000</v>
      </c>
      <c r="F8" s="335" t="s">
        <v>1027</v>
      </c>
      <c r="G8" s="4" t="s">
        <v>2319</v>
      </c>
    </row>
    <row r="9" spans="1:7" ht="31.5">
      <c r="A9" s="17">
        <v>4</v>
      </c>
      <c r="B9" s="4" t="s">
        <v>2329</v>
      </c>
      <c r="C9" s="4" t="s">
        <v>2320</v>
      </c>
      <c r="D9" s="4" t="s">
        <v>2317</v>
      </c>
      <c r="E9" s="20">
        <v>38961.1</v>
      </c>
      <c r="F9" s="20"/>
      <c r="G9" s="4" t="s">
        <v>2320</v>
      </c>
    </row>
    <row r="10" spans="1:7" ht="31.5">
      <c r="A10" s="17">
        <v>5</v>
      </c>
      <c r="B10" s="4" t="s">
        <v>2323</v>
      </c>
      <c r="C10" s="4" t="s">
        <v>2322</v>
      </c>
      <c r="D10" s="4" t="s">
        <v>2317</v>
      </c>
      <c r="E10" s="20">
        <v>118459.75</v>
      </c>
      <c r="F10" s="20"/>
      <c r="G10" s="4" t="s">
        <v>2322</v>
      </c>
    </row>
    <row r="11" spans="1:7" ht="42" customHeight="1">
      <c r="A11" s="17">
        <v>6</v>
      </c>
      <c r="B11" s="4" t="s">
        <v>2325</v>
      </c>
      <c r="C11" s="4" t="s">
        <v>2324</v>
      </c>
      <c r="D11" s="4" t="s">
        <v>2317</v>
      </c>
      <c r="E11" s="20">
        <v>124390.19</v>
      </c>
      <c r="F11" s="20"/>
      <c r="G11" s="4" t="s">
        <v>2324</v>
      </c>
    </row>
    <row r="12" spans="1:7" ht="21">
      <c r="A12" s="17">
        <v>7</v>
      </c>
      <c r="B12" s="4" t="s">
        <v>2334</v>
      </c>
      <c r="C12" s="4" t="s">
        <v>2335</v>
      </c>
      <c r="D12" s="4">
        <v>1992</v>
      </c>
      <c r="E12" s="20">
        <v>112624.4</v>
      </c>
      <c r="F12" s="20" t="s">
        <v>2336</v>
      </c>
      <c r="G12" s="4" t="s">
        <v>2335</v>
      </c>
    </row>
    <row r="13" spans="1:7" ht="10.5">
      <c r="A13" s="17">
        <v>8</v>
      </c>
      <c r="B13" s="4" t="s">
        <v>1483</v>
      </c>
      <c r="C13" s="4" t="s">
        <v>1484</v>
      </c>
      <c r="D13" s="4"/>
      <c r="E13" s="20">
        <v>17032.83</v>
      </c>
      <c r="F13" s="20"/>
      <c r="G13" s="4"/>
    </row>
    <row r="14" spans="1:7" ht="21">
      <c r="A14" s="17">
        <v>9</v>
      </c>
      <c r="B14" s="4" t="s">
        <v>1485</v>
      </c>
      <c r="C14" s="4"/>
      <c r="D14" s="4"/>
      <c r="E14" s="20">
        <v>15799</v>
      </c>
      <c r="F14" s="20"/>
      <c r="G14" s="4"/>
    </row>
    <row r="15" spans="1:7" ht="21">
      <c r="A15" s="17">
        <v>10</v>
      </c>
      <c r="B15" s="4" t="s">
        <v>1167</v>
      </c>
      <c r="C15" s="4"/>
      <c r="D15" s="4"/>
      <c r="E15" s="20">
        <v>132375.81</v>
      </c>
      <c r="F15" s="20"/>
      <c r="G15" s="4"/>
    </row>
    <row r="16" spans="1:7" ht="10.5">
      <c r="A16" s="17">
        <v>11</v>
      </c>
      <c r="B16" s="4" t="s">
        <v>1483</v>
      </c>
      <c r="C16" s="4"/>
      <c r="D16" s="4">
        <v>2008</v>
      </c>
      <c r="E16" s="20">
        <v>19221.9</v>
      </c>
      <c r="F16" s="20"/>
      <c r="G16" s="4"/>
    </row>
    <row r="17" spans="1:7" ht="10.5">
      <c r="A17" s="4"/>
      <c r="B17" s="22" t="s">
        <v>2316</v>
      </c>
      <c r="C17" s="33"/>
      <c r="D17" s="4"/>
      <c r="E17" s="23">
        <f>SUM(E6:E16)</f>
        <v>3780455.35</v>
      </c>
      <c r="F17" s="24"/>
      <c r="G17" s="33"/>
    </row>
    <row r="18" ht="10.5">
      <c r="B18" s="25" t="s">
        <v>2326</v>
      </c>
    </row>
    <row r="19" ht="10.5">
      <c r="B19" s="9" t="s">
        <v>1811</v>
      </c>
    </row>
    <row r="21" spans="1:7" s="218" customFormat="1" ht="10.5">
      <c r="A21" s="217" t="s">
        <v>2337</v>
      </c>
      <c r="E21" s="219"/>
      <c r="G21" s="26"/>
    </row>
    <row r="22" spans="1:7" ht="10.5">
      <c r="A22" s="10"/>
      <c r="B22" s="10"/>
      <c r="C22" s="10"/>
      <c r="D22" s="10"/>
      <c r="E22" s="27"/>
      <c r="F22" s="13"/>
      <c r="G22" s="13"/>
    </row>
    <row r="23" spans="1:7" ht="10.5" customHeight="1">
      <c r="A23" s="393" t="s">
        <v>2311</v>
      </c>
      <c r="B23" s="393" t="s">
        <v>2338</v>
      </c>
      <c r="C23" s="393" t="s">
        <v>2339</v>
      </c>
      <c r="D23" s="393" t="s">
        <v>2313</v>
      </c>
      <c r="E23" s="415" t="s">
        <v>2315</v>
      </c>
      <c r="F23" s="393" t="s">
        <v>2340</v>
      </c>
      <c r="G23" s="393" t="s">
        <v>2314</v>
      </c>
    </row>
    <row r="24" spans="1:7" ht="10.5">
      <c r="A24" s="393"/>
      <c r="B24" s="393"/>
      <c r="C24" s="393"/>
      <c r="D24" s="393"/>
      <c r="E24" s="415"/>
      <c r="F24" s="393"/>
      <c r="G24" s="393"/>
    </row>
    <row r="25" spans="1:7" ht="10.5">
      <c r="A25" s="387">
        <v>1</v>
      </c>
      <c r="B25" s="390" t="s">
        <v>2341</v>
      </c>
      <c r="C25" s="387" t="s">
        <v>2342</v>
      </c>
      <c r="D25" s="387"/>
      <c r="E25" s="390">
        <v>146995.27</v>
      </c>
      <c r="F25" s="32" t="s">
        <v>2343</v>
      </c>
      <c r="G25" s="387" t="s">
        <v>2344</v>
      </c>
    </row>
    <row r="26" spans="1:7" ht="10.5">
      <c r="A26" s="388"/>
      <c r="B26" s="391"/>
      <c r="C26" s="388"/>
      <c r="D26" s="388"/>
      <c r="E26" s="391"/>
      <c r="F26" s="3" t="s">
        <v>2345</v>
      </c>
      <c r="G26" s="388"/>
    </row>
    <row r="27" spans="1:7" ht="10.5">
      <c r="A27" s="388"/>
      <c r="B27" s="391"/>
      <c r="C27" s="388"/>
      <c r="D27" s="388"/>
      <c r="E27" s="391"/>
      <c r="F27" s="3" t="s">
        <v>2346</v>
      </c>
      <c r="G27" s="388"/>
    </row>
    <row r="28" spans="1:7" ht="10.5">
      <c r="A28" s="388"/>
      <c r="B28" s="391"/>
      <c r="C28" s="388"/>
      <c r="D28" s="388"/>
      <c r="E28" s="391"/>
      <c r="F28" s="3" t="s">
        <v>2347</v>
      </c>
      <c r="G28" s="388"/>
    </row>
    <row r="29" spans="1:7" ht="10.5">
      <c r="A29" s="388"/>
      <c r="B29" s="391"/>
      <c r="C29" s="388"/>
      <c r="D29" s="388"/>
      <c r="E29" s="391"/>
      <c r="F29" s="3" t="s">
        <v>2348</v>
      </c>
      <c r="G29" s="388"/>
    </row>
    <row r="30" spans="1:7" ht="10.5">
      <c r="A30" s="388"/>
      <c r="B30" s="391"/>
      <c r="C30" s="388"/>
      <c r="D30" s="388"/>
      <c r="E30" s="391"/>
      <c r="F30" s="3" t="s">
        <v>2349</v>
      </c>
      <c r="G30" s="388"/>
    </row>
    <row r="31" spans="1:7" ht="10.5">
      <c r="A31" s="388"/>
      <c r="B31" s="391"/>
      <c r="C31" s="388"/>
      <c r="D31" s="388"/>
      <c r="E31" s="391"/>
      <c r="F31" s="3" t="s">
        <v>2350</v>
      </c>
      <c r="G31" s="388"/>
    </row>
    <row r="32" spans="1:7" ht="10.5">
      <c r="A32" s="389"/>
      <c r="B32" s="392"/>
      <c r="C32" s="389"/>
      <c r="D32" s="389"/>
      <c r="E32" s="392"/>
      <c r="F32" s="3" t="s">
        <v>2351</v>
      </c>
      <c r="G32" s="389"/>
    </row>
    <row r="33" spans="1:7" ht="10.5">
      <c r="A33" s="384" t="s">
        <v>2316</v>
      </c>
      <c r="B33" s="385"/>
      <c r="C33" s="385"/>
      <c r="D33" s="386"/>
      <c r="E33" s="23">
        <v>146995.27</v>
      </c>
      <c r="F33" s="35"/>
      <c r="G33" s="36"/>
    </row>
    <row r="35" spans="1:7" s="218" customFormat="1" ht="10.5">
      <c r="A35" s="217" t="s">
        <v>1176</v>
      </c>
      <c r="E35" s="219"/>
      <c r="G35" s="26"/>
    </row>
    <row r="37" spans="1:7" ht="10.5" customHeight="1">
      <c r="A37" s="393" t="s">
        <v>2311</v>
      </c>
      <c r="B37" s="393" t="s">
        <v>2338</v>
      </c>
      <c r="C37" s="393" t="s">
        <v>2339</v>
      </c>
      <c r="D37" s="393" t="s">
        <v>2313</v>
      </c>
      <c r="E37" s="415" t="s">
        <v>2315</v>
      </c>
      <c r="F37" s="393" t="s">
        <v>2340</v>
      </c>
      <c r="G37" s="393" t="s">
        <v>2314</v>
      </c>
    </row>
    <row r="38" spans="1:7" ht="10.5">
      <c r="A38" s="393"/>
      <c r="B38" s="393"/>
      <c r="C38" s="393"/>
      <c r="D38" s="393"/>
      <c r="E38" s="415"/>
      <c r="F38" s="393"/>
      <c r="G38" s="393"/>
    </row>
    <row r="39" spans="1:7" ht="10.5">
      <c r="A39" s="387">
        <v>1</v>
      </c>
      <c r="B39" s="387" t="s">
        <v>1177</v>
      </c>
      <c r="C39" s="387" t="s">
        <v>94</v>
      </c>
      <c r="D39" s="387"/>
      <c r="E39" s="390">
        <v>154342.29</v>
      </c>
      <c r="F39" s="32" t="s">
        <v>1178</v>
      </c>
      <c r="G39" s="387" t="s">
        <v>1179</v>
      </c>
    </row>
    <row r="40" spans="1:7" ht="10.5">
      <c r="A40" s="388"/>
      <c r="B40" s="388"/>
      <c r="C40" s="388"/>
      <c r="D40" s="388"/>
      <c r="E40" s="391"/>
      <c r="F40" s="3" t="s">
        <v>1180</v>
      </c>
      <c r="G40" s="388"/>
    </row>
    <row r="41" spans="1:7" ht="10.5">
      <c r="A41" s="388"/>
      <c r="B41" s="388"/>
      <c r="C41" s="388"/>
      <c r="D41" s="388"/>
      <c r="E41" s="391"/>
      <c r="F41" s="3" t="s">
        <v>1181</v>
      </c>
      <c r="G41" s="388"/>
    </row>
    <row r="42" spans="1:7" ht="10.5">
      <c r="A42" s="388"/>
      <c r="B42" s="388"/>
      <c r="C42" s="388"/>
      <c r="D42" s="388"/>
      <c r="E42" s="391"/>
      <c r="F42" s="3" t="s">
        <v>2412</v>
      </c>
      <c r="G42" s="388"/>
    </row>
    <row r="43" spans="1:7" ht="10.5">
      <c r="A43" s="389"/>
      <c r="B43" s="389"/>
      <c r="C43" s="389"/>
      <c r="D43" s="389"/>
      <c r="E43" s="392"/>
      <c r="F43" s="3" t="s">
        <v>1182</v>
      </c>
      <c r="G43" s="389"/>
    </row>
    <row r="44" spans="1:7" ht="10.5">
      <c r="A44" s="384" t="s">
        <v>2316</v>
      </c>
      <c r="B44" s="385"/>
      <c r="C44" s="385"/>
      <c r="D44" s="386"/>
      <c r="E44" s="23">
        <f>E39</f>
        <v>154342.29</v>
      </c>
      <c r="F44" s="35"/>
      <c r="G44" s="36"/>
    </row>
    <row r="46" spans="1:7" s="218" customFormat="1" ht="10.5">
      <c r="A46" s="217" t="s">
        <v>1206</v>
      </c>
      <c r="E46" s="219"/>
      <c r="G46" s="26"/>
    </row>
    <row r="48" spans="1:7" ht="10.5" customHeight="1">
      <c r="A48" s="393" t="s">
        <v>2311</v>
      </c>
      <c r="B48" s="393" t="s">
        <v>2338</v>
      </c>
      <c r="C48" s="393" t="s">
        <v>2339</v>
      </c>
      <c r="D48" s="393" t="s">
        <v>2313</v>
      </c>
      <c r="E48" s="415" t="s">
        <v>2315</v>
      </c>
      <c r="F48" s="393" t="s">
        <v>2340</v>
      </c>
      <c r="G48" s="393" t="s">
        <v>2314</v>
      </c>
    </row>
    <row r="49" spans="1:7" ht="10.5">
      <c r="A49" s="393"/>
      <c r="B49" s="393"/>
      <c r="C49" s="393"/>
      <c r="D49" s="393"/>
      <c r="E49" s="415"/>
      <c r="F49" s="393"/>
      <c r="G49" s="393"/>
    </row>
    <row r="50" spans="1:7" ht="10.5">
      <c r="A50" s="30">
        <v>1</v>
      </c>
      <c r="B50" s="30" t="s">
        <v>1207</v>
      </c>
      <c r="C50" s="30" t="s">
        <v>1208</v>
      </c>
      <c r="D50" s="38">
        <v>1970</v>
      </c>
      <c r="E50" s="198">
        <v>838883.12</v>
      </c>
      <c r="F50" s="40" t="s">
        <v>1209</v>
      </c>
      <c r="G50" s="38" t="s">
        <v>1210</v>
      </c>
    </row>
    <row r="51" spans="1:7" ht="10.5">
      <c r="A51" s="4">
        <v>2</v>
      </c>
      <c r="B51" s="4" t="s">
        <v>1211</v>
      </c>
      <c r="C51" s="4" t="s">
        <v>1212</v>
      </c>
      <c r="D51" s="17">
        <v>1962</v>
      </c>
      <c r="E51" s="93">
        <v>31428.07</v>
      </c>
      <c r="F51" s="17" t="s">
        <v>1213</v>
      </c>
      <c r="G51" s="17" t="s">
        <v>1214</v>
      </c>
    </row>
    <row r="52" spans="1:7" ht="10.5">
      <c r="A52" s="4">
        <v>3</v>
      </c>
      <c r="B52" s="4" t="s">
        <v>1215</v>
      </c>
      <c r="C52" s="4" t="s">
        <v>1216</v>
      </c>
      <c r="D52" s="17">
        <v>1966</v>
      </c>
      <c r="E52" s="93">
        <v>3549</v>
      </c>
      <c r="F52" s="17" t="s">
        <v>1213</v>
      </c>
      <c r="G52" s="17" t="s">
        <v>1214</v>
      </c>
    </row>
    <row r="53" spans="1:7" ht="10.5">
      <c r="A53" s="4">
        <v>4</v>
      </c>
      <c r="B53" s="4" t="s">
        <v>1217</v>
      </c>
      <c r="C53" s="4" t="s">
        <v>1218</v>
      </c>
      <c r="D53" s="17">
        <v>1966</v>
      </c>
      <c r="E53" s="93">
        <v>15407</v>
      </c>
      <c r="F53" s="17" t="s">
        <v>1213</v>
      </c>
      <c r="G53" s="17" t="s">
        <v>1214</v>
      </c>
    </row>
    <row r="54" spans="1:7" ht="10.5">
      <c r="A54" s="4">
        <v>5</v>
      </c>
      <c r="B54" s="4" t="s">
        <v>2318</v>
      </c>
      <c r="C54" s="4" t="s">
        <v>1219</v>
      </c>
      <c r="D54" s="17">
        <v>1966</v>
      </c>
      <c r="E54" s="93">
        <v>77705.15</v>
      </c>
      <c r="F54" s="17" t="s">
        <v>1213</v>
      </c>
      <c r="G54" s="17" t="s">
        <v>1214</v>
      </c>
    </row>
    <row r="55" spans="1:7" ht="10.5">
      <c r="A55" s="384" t="s">
        <v>2316</v>
      </c>
      <c r="B55" s="385"/>
      <c r="C55" s="385"/>
      <c r="D55" s="386"/>
      <c r="E55" s="23">
        <f>SUM(E50:E54)</f>
        <v>966972.34</v>
      </c>
      <c r="F55" s="23"/>
      <c r="G55" s="36"/>
    </row>
    <row r="57" spans="1:7" s="218" customFormat="1" ht="10.5">
      <c r="A57" s="217" t="s">
        <v>1912</v>
      </c>
      <c r="B57" s="217"/>
      <c r="E57" s="219"/>
      <c r="G57" s="26"/>
    </row>
    <row r="59" spans="1:7" ht="10.5" customHeight="1">
      <c r="A59" s="393" t="s">
        <v>2311</v>
      </c>
      <c r="B59" s="393" t="s">
        <v>2338</v>
      </c>
      <c r="C59" s="393" t="s">
        <v>2339</v>
      </c>
      <c r="D59" s="393" t="s">
        <v>2313</v>
      </c>
      <c r="E59" s="415" t="s">
        <v>2315</v>
      </c>
      <c r="F59" s="393" t="s">
        <v>2340</v>
      </c>
      <c r="G59" s="393" t="s">
        <v>2314</v>
      </c>
    </row>
    <row r="60" spans="1:7" ht="10.5">
      <c r="A60" s="393"/>
      <c r="B60" s="393"/>
      <c r="C60" s="393"/>
      <c r="D60" s="393"/>
      <c r="E60" s="415"/>
      <c r="F60" s="393"/>
      <c r="G60" s="393"/>
    </row>
    <row r="61" spans="1:7" ht="10.5">
      <c r="A61" s="30">
        <v>1</v>
      </c>
      <c r="B61" s="30" t="s">
        <v>1140</v>
      </c>
      <c r="C61" s="30" t="s">
        <v>1141</v>
      </c>
      <c r="D61" s="38">
        <v>1966</v>
      </c>
      <c r="E61" s="31">
        <v>9025.61</v>
      </c>
      <c r="F61" s="44" t="s">
        <v>1142</v>
      </c>
      <c r="G61" s="30" t="s">
        <v>1143</v>
      </c>
    </row>
    <row r="62" spans="1:7" ht="10.5">
      <c r="A62" s="4">
        <v>2</v>
      </c>
      <c r="B62" s="4" t="s">
        <v>1144</v>
      </c>
      <c r="C62" s="4" t="s">
        <v>1145</v>
      </c>
      <c r="D62" s="17" t="s">
        <v>1146</v>
      </c>
      <c r="E62" s="20">
        <v>448133.81</v>
      </c>
      <c r="F62" s="46" t="s">
        <v>1147</v>
      </c>
      <c r="G62" s="4" t="s">
        <v>1213</v>
      </c>
    </row>
    <row r="63" spans="1:7" ht="10.5">
      <c r="A63" s="4">
        <v>3</v>
      </c>
      <c r="B63" s="4" t="s">
        <v>1207</v>
      </c>
      <c r="C63" s="4" t="s">
        <v>1148</v>
      </c>
      <c r="D63" s="17" t="s">
        <v>1149</v>
      </c>
      <c r="E63" s="20">
        <v>8753.28</v>
      </c>
      <c r="F63" s="46" t="s">
        <v>1150</v>
      </c>
      <c r="G63" s="4" t="s">
        <v>1213</v>
      </c>
    </row>
    <row r="64" spans="1:7" ht="10.5">
      <c r="A64" s="4">
        <v>4</v>
      </c>
      <c r="B64" s="4" t="s">
        <v>1207</v>
      </c>
      <c r="C64" s="4" t="s">
        <v>1145</v>
      </c>
      <c r="D64" s="17" t="s">
        <v>1149</v>
      </c>
      <c r="E64" s="20">
        <v>5703.21</v>
      </c>
      <c r="F64" s="46" t="s">
        <v>1213</v>
      </c>
      <c r="G64" s="4" t="s">
        <v>1213</v>
      </c>
    </row>
    <row r="65" spans="1:7" ht="10.5">
      <c r="A65" s="4">
        <v>5</v>
      </c>
      <c r="B65" s="4" t="s">
        <v>1207</v>
      </c>
      <c r="C65" s="4" t="s">
        <v>1145</v>
      </c>
      <c r="D65" s="17" t="s">
        <v>1149</v>
      </c>
      <c r="E65" s="20">
        <v>9526.43</v>
      </c>
      <c r="F65" s="46" t="s">
        <v>1213</v>
      </c>
      <c r="G65" s="4" t="s">
        <v>1213</v>
      </c>
    </row>
    <row r="66" spans="1:7" ht="10.5">
      <c r="A66" s="4">
        <v>6</v>
      </c>
      <c r="B66" s="4" t="s">
        <v>1151</v>
      </c>
      <c r="C66" s="4" t="s">
        <v>1152</v>
      </c>
      <c r="D66" s="17">
        <v>1982</v>
      </c>
      <c r="E66" s="20">
        <v>2921.99</v>
      </c>
      <c r="F66" s="46" t="s">
        <v>1142</v>
      </c>
      <c r="G66" s="4" t="s">
        <v>1213</v>
      </c>
    </row>
    <row r="67" spans="1:7" ht="10.5">
      <c r="A67" s="4">
        <v>7</v>
      </c>
      <c r="B67" s="4" t="s">
        <v>1207</v>
      </c>
      <c r="C67" s="4" t="s">
        <v>1145</v>
      </c>
      <c r="D67" s="17">
        <v>1936</v>
      </c>
      <c r="E67" s="20">
        <v>598988.26</v>
      </c>
      <c r="F67" s="46" t="s">
        <v>1153</v>
      </c>
      <c r="G67" s="4" t="s">
        <v>1154</v>
      </c>
    </row>
    <row r="68" spans="1:7" ht="10.5">
      <c r="A68" s="4">
        <v>8</v>
      </c>
      <c r="B68" s="4" t="s">
        <v>1155</v>
      </c>
      <c r="C68" s="4" t="s">
        <v>1156</v>
      </c>
      <c r="D68" s="17">
        <v>1995</v>
      </c>
      <c r="E68" s="20">
        <v>16962.2</v>
      </c>
      <c r="F68" s="46" t="s">
        <v>1157</v>
      </c>
      <c r="G68" s="4" t="s">
        <v>1213</v>
      </c>
    </row>
    <row r="69" spans="1:7" ht="10.5">
      <c r="A69" s="4">
        <v>9</v>
      </c>
      <c r="B69" s="4" t="s">
        <v>1158</v>
      </c>
      <c r="C69" s="4" t="s">
        <v>1159</v>
      </c>
      <c r="D69" s="17">
        <v>1984</v>
      </c>
      <c r="E69" s="20">
        <v>3600</v>
      </c>
      <c r="F69" s="46" t="s">
        <v>1160</v>
      </c>
      <c r="G69" s="4" t="s">
        <v>1213</v>
      </c>
    </row>
    <row r="70" spans="1:7" ht="10.5">
      <c r="A70" s="4">
        <v>10</v>
      </c>
      <c r="B70" s="4" t="s">
        <v>1887</v>
      </c>
      <c r="C70" s="4" t="s">
        <v>1888</v>
      </c>
      <c r="D70" s="17">
        <v>1995</v>
      </c>
      <c r="E70" s="20">
        <v>339918.63</v>
      </c>
      <c r="F70" s="46" t="s">
        <v>1889</v>
      </c>
      <c r="G70" s="4" t="s">
        <v>1213</v>
      </c>
    </row>
    <row r="71" spans="1:7" ht="10.5">
      <c r="A71" s="4">
        <v>11</v>
      </c>
      <c r="B71" s="4" t="s">
        <v>1890</v>
      </c>
      <c r="C71" s="4" t="s">
        <v>1891</v>
      </c>
      <c r="D71" s="17">
        <v>1936</v>
      </c>
      <c r="E71" s="20">
        <v>2000</v>
      </c>
      <c r="F71" s="46" t="s">
        <v>1213</v>
      </c>
      <c r="G71" s="4" t="s">
        <v>1213</v>
      </c>
    </row>
    <row r="72" spans="1:7" ht="10.5">
      <c r="A72" s="4">
        <v>12</v>
      </c>
      <c r="B72" s="4" t="s">
        <v>1892</v>
      </c>
      <c r="C72" s="4" t="s">
        <v>1893</v>
      </c>
      <c r="D72" s="17">
        <v>1983</v>
      </c>
      <c r="E72" s="20">
        <v>7889.2</v>
      </c>
      <c r="F72" s="46" t="s">
        <v>1213</v>
      </c>
      <c r="G72" s="4" t="s">
        <v>1213</v>
      </c>
    </row>
    <row r="73" spans="1:7" ht="10.5">
      <c r="A73" s="4">
        <v>13</v>
      </c>
      <c r="B73" s="4" t="s">
        <v>1894</v>
      </c>
      <c r="C73" s="4" t="s">
        <v>1895</v>
      </c>
      <c r="D73" s="17">
        <v>1998</v>
      </c>
      <c r="E73" s="20">
        <v>41348.92</v>
      </c>
      <c r="F73" s="46" t="s">
        <v>1213</v>
      </c>
      <c r="G73" s="4" t="s">
        <v>1213</v>
      </c>
    </row>
    <row r="74" spans="1:7" ht="10.5">
      <c r="A74" s="48">
        <v>14</v>
      </c>
      <c r="B74" s="48" t="s">
        <v>1158</v>
      </c>
      <c r="C74" s="48"/>
      <c r="D74" s="48"/>
      <c r="E74" s="199">
        <v>20400</v>
      </c>
      <c r="F74" s="49" t="s">
        <v>1213</v>
      </c>
      <c r="G74" s="48" t="s">
        <v>1213</v>
      </c>
    </row>
    <row r="75" spans="1:7" ht="10.5">
      <c r="A75" s="4">
        <v>15</v>
      </c>
      <c r="B75" s="4" t="s">
        <v>1215</v>
      </c>
      <c r="C75" s="4" t="s">
        <v>1896</v>
      </c>
      <c r="D75" s="17" t="s">
        <v>2402</v>
      </c>
      <c r="E75" s="20">
        <v>2700</v>
      </c>
      <c r="F75" s="4" t="s">
        <v>1213</v>
      </c>
      <c r="G75" s="4" t="s">
        <v>1143</v>
      </c>
    </row>
    <row r="76" spans="1:7" ht="10.5">
      <c r="A76" s="30">
        <v>16</v>
      </c>
      <c r="B76" s="30" t="s">
        <v>1897</v>
      </c>
      <c r="C76" s="30" t="s">
        <v>1898</v>
      </c>
      <c r="D76" s="38">
        <v>1980</v>
      </c>
      <c r="E76" s="31">
        <v>3655.19</v>
      </c>
      <c r="F76" s="51" t="s">
        <v>1142</v>
      </c>
      <c r="G76" s="4" t="s">
        <v>1213</v>
      </c>
    </row>
    <row r="77" spans="1:7" ht="10.5">
      <c r="A77" s="4">
        <v>17</v>
      </c>
      <c r="B77" s="4" t="s">
        <v>1899</v>
      </c>
      <c r="C77" s="4" t="s">
        <v>1900</v>
      </c>
      <c r="D77" s="17">
        <v>1980</v>
      </c>
      <c r="E77" s="20">
        <v>14036.78</v>
      </c>
      <c r="F77" s="46" t="s">
        <v>1213</v>
      </c>
      <c r="G77" s="4" t="s">
        <v>1213</v>
      </c>
    </row>
    <row r="78" spans="1:7" ht="10.5">
      <c r="A78" s="48">
        <v>18</v>
      </c>
      <c r="B78" s="48" t="s">
        <v>1901</v>
      </c>
      <c r="C78" s="48" t="s">
        <v>1902</v>
      </c>
      <c r="D78" s="53">
        <v>1980</v>
      </c>
      <c r="E78" s="199">
        <v>19030.53</v>
      </c>
      <c r="F78" s="49" t="s">
        <v>1213</v>
      </c>
      <c r="G78" s="48" t="s">
        <v>1213</v>
      </c>
    </row>
    <row r="79" spans="1:7" ht="10.5">
      <c r="A79" s="4">
        <v>19</v>
      </c>
      <c r="B79" s="4" t="s">
        <v>1903</v>
      </c>
      <c r="C79" s="4" t="s">
        <v>1904</v>
      </c>
      <c r="D79" s="17">
        <v>1980</v>
      </c>
      <c r="E79" s="20">
        <v>5216.8</v>
      </c>
      <c r="F79" s="4" t="s">
        <v>1213</v>
      </c>
      <c r="G79" s="4" t="s">
        <v>1213</v>
      </c>
    </row>
    <row r="80" spans="1:7" ht="10.5">
      <c r="A80" s="30">
        <v>20</v>
      </c>
      <c r="B80" s="30" t="s">
        <v>1905</v>
      </c>
      <c r="C80" s="30" t="s">
        <v>1898</v>
      </c>
      <c r="D80" s="38">
        <v>1980</v>
      </c>
      <c r="E80" s="31">
        <v>5826.12</v>
      </c>
      <c r="F80" s="51" t="s">
        <v>1213</v>
      </c>
      <c r="G80" s="30" t="s">
        <v>1213</v>
      </c>
    </row>
    <row r="81" spans="1:7" ht="10.5">
      <c r="A81" s="4">
        <v>21</v>
      </c>
      <c r="B81" s="4" t="s">
        <v>1906</v>
      </c>
      <c r="C81" s="4" t="s">
        <v>1907</v>
      </c>
      <c r="D81" s="17">
        <v>1980</v>
      </c>
      <c r="E81" s="20">
        <v>17472.72</v>
      </c>
      <c r="F81" s="46" t="s">
        <v>1213</v>
      </c>
      <c r="G81" s="4" t="s">
        <v>1213</v>
      </c>
    </row>
    <row r="82" spans="1:7" ht="10.5">
      <c r="A82" s="4">
        <v>22</v>
      </c>
      <c r="B82" s="4" t="s">
        <v>1906</v>
      </c>
      <c r="C82" s="4" t="s">
        <v>1907</v>
      </c>
      <c r="D82" s="17">
        <v>1980</v>
      </c>
      <c r="E82" s="20">
        <v>19398.07</v>
      </c>
      <c r="F82" s="46" t="s">
        <v>1213</v>
      </c>
      <c r="G82" s="4" t="s">
        <v>1213</v>
      </c>
    </row>
    <row r="83" spans="1:7" ht="10.5">
      <c r="A83" s="4">
        <v>23</v>
      </c>
      <c r="B83" s="4" t="s">
        <v>1906</v>
      </c>
      <c r="C83" s="4" t="s">
        <v>1907</v>
      </c>
      <c r="D83" s="17">
        <v>1980</v>
      </c>
      <c r="E83" s="20">
        <v>10055.65</v>
      </c>
      <c r="F83" s="46" t="s">
        <v>1213</v>
      </c>
      <c r="G83" s="4" t="s">
        <v>1213</v>
      </c>
    </row>
    <row r="84" spans="1:7" ht="10.5">
      <c r="A84" s="4">
        <v>24</v>
      </c>
      <c r="B84" s="4" t="s">
        <v>1908</v>
      </c>
      <c r="C84" s="4" t="s">
        <v>2402</v>
      </c>
      <c r="D84" s="17">
        <v>1980</v>
      </c>
      <c r="E84" s="20">
        <v>4158.32</v>
      </c>
      <c r="F84" s="46" t="s">
        <v>1213</v>
      </c>
      <c r="G84" s="4" t="s">
        <v>1213</v>
      </c>
    </row>
    <row r="85" spans="1:7" ht="10.5">
      <c r="A85" s="4">
        <v>25</v>
      </c>
      <c r="B85" s="4" t="s">
        <v>1909</v>
      </c>
      <c r="C85" s="4" t="s">
        <v>1910</v>
      </c>
      <c r="D85" s="17">
        <v>1980</v>
      </c>
      <c r="E85" s="20">
        <v>19756.4</v>
      </c>
      <c r="F85" s="46" t="s">
        <v>1213</v>
      </c>
      <c r="G85" s="4" t="s">
        <v>1213</v>
      </c>
    </row>
    <row r="86" spans="1:7" ht="10.5">
      <c r="A86" s="4">
        <v>26</v>
      </c>
      <c r="B86" s="4" t="s">
        <v>1887</v>
      </c>
      <c r="C86" s="4"/>
      <c r="D86" s="17">
        <v>1980</v>
      </c>
      <c r="E86" s="20">
        <v>117437.76</v>
      </c>
      <c r="F86" s="46" t="s">
        <v>1213</v>
      </c>
      <c r="G86" s="4" t="s">
        <v>1213</v>
      </c>
    </row>
    <row r="87" spans="1:7" ht="10.5">
      <c r="A87" s="4">
        <v>27</v>
      </c>
      <c r="B87" s="4" t="s">
        <v>1892</v>
      </c>
      <c r="C87" s="4" t="s">
        <v>1893</v>
      </c>
      <c r="D87" s="17">
        <v>1980</v>
      </c>
      <c r="E87" s="390">
        <v>58951.2</v>
      </c>
      <c r="F87" s="46" t="s">
        <v>1213</v>
      </c>
      <c r="G87" s="4" t="s">
        <v>1213</v>
      </c>
    </row>
    <row r="88" spans="1:7" ht="10.5">
      <c r="A88" s="4">
        <v>28</v>
      </c>
      <c r="B88" s="4" t="s">
        <v>1892</v>
      </c>
      <c r="C88" s="4" t="s">
        <v>1893</v>
      </c>
      <c r="D88" s="17">
        <v>1980</v>
      </c>
      <c r="E88" s="392"/>
      <c r="F88" s="46" t="s">
        <v>1213</v>
      </c>
      <c r="G88" s="4" t="s">
        <v>1213</v>
      </c>
    </row>
    <row r="89" spans="1:7" ht="10.5">
      <c r="A89" s="393" t="s">
        <v>1911</v>
      </c>
      <c r="B89" s="393"/>
      <c r="C89" s="393"/>
      <c r="D89" s="393"/>
      <c r="E89" s="23">
        <f>SUM(E61:E88)</f>
        <v>1812867.0799999998</v>
      </c>
      <c r="F89" s="23"/>
      <c r="G89" s="4"/>
    </row>
    <row r="91" spans="1:7" s="218" customFormat="1" ht="10.5">
      <c r="A91" s="217" t="s">
        <v>2010</v>
      </c>
      <c r="E91" s="219"/>
      <c r="G91" s="26"/>
    </row>
    <row r="93" spans="1:7" ht="10.5" customHeight="1">
      <c r="A93" s="393" t="s">
        <v>2311</v>
      </c>
      <c r="B93" s="393" t="s">
        <v>2338</v>
      </c>
      <c r="C93" s="393" t="s">
        <v>2339</v>
      </c>
      <c r="D93" s="393" t="s">
        <v>2313</v>
      </c>
      <c r="E93" s="415" t="s">
        <v>2315</v>
      </c>
      <c r="F93" s="393" t="s">
        <v>2340</v>
      </c>
      <c r="G93" s="393" t="s">
        <v>2314</v>
      </c>
    </row>
    <row r="94" spans="1:7" ht="10.5">
      <c r="A94" s="393"/>
      <c r="B94" s="393"/>
      <c r="C94" s="393"/>
      <c r="D94" s="393"/>
      <c r="E94" s="415"/>
      <c r="F94" s="393"/>
      <c r="G94" s="393"/>
    </row>
    <row r="95" spans="1:7" ht="10.5">
      <c r="A95" s="30">
        <v>1</v>
      </c>
      <c r="B95" s="30" t="s">
        <v>1356</v>
      </c>
      <c r="C95" s="30" t="s">
        <v>1358</v>
      </c>
      <c r="D95" s="30">
        <v>1988</v>
      </c>
      <c r="E95" s="31">
        <v>1224545.04</v>
      </c>
      <c r="F95" s="32" t="s">
        <v>1359</v>
      </c>
      <c r="G95" s="30" t="s">
        <v>1361</v>
      </c>
    </row>
    <row r="96" spans="1:7" ht="10.5">
      <c r="A96" s="4">
        <v>2</v>
      </c>
      <c r="B96" s="4" t="s">
        <v>1362</v>
      </c>
      <c r="C96" s="4" t="s">
        <v>1363</v>
      </c>
      <c r="D96" s="4">
        <v>1988</v>
      </c>
      <c r="E96" s="20">
        <v>315409.1</v>
      </c>
      <c r="F96" s="3" t="s">
        <v>1364</v>
      </c>
      <c r="G96" s="4" t="s">
        <v>1361</v>
      </c>
    </row>
    <row r="97" spans="1:7" ht="10.5">
      <c r="A97" s="4">
        <v>3</v>
      </c>
      <c r="B97" s="4" t="s">
        <v>1365</v>
      </c>
      <c r="C97" s="4" t="s">
        <v>1366</v>
      </c>
      <c r="D97" s="4">
        <v>1988</v>
      </c>
      <c r="E97" s="20">
        <v>130983.36</v>
      </c>
      <c r="F97" s="3" t="s">
        <v>1367</v>
      </c>
      <c r="G97" s="4" t="s">
        <v>1361</v>
      </c>
    </row>
    <row r="98" spans="1:7" ht="10.5">
      <c r="A98" s="4">
        <v>4</v>
      </c>
      <c r="B98" s="4" t="s">
        <v>2318</v>
      </c>
      <c r="C98" s="4" t="s">
        <v>1588</v>
      </c>
      <c r="D98" s="4">
        <v>1988</v>
      </c>
      <c r="E98" s="20">
        <v>10300</v>
      </c>
      <c r="F98" s="3" t="s">
        <v>1589</v>
      </c>
      <c r="G98" s="4" t="s">
        <v>1590</v>
      </c>
    </row>
    <row r="99" spans="1:7" ht="10.5">
      <c r="A99" s="4">
        <v>5</v>
      </c>
      <c r="B99" s="4" t="s">
        <v>1591</v>
      </c>
      <c r="C99" s="4" t="s">
        <v>1588</v>
      </c>
      <c r="D99" s="4">
        <v>1991</v>
      </c>
      <c r="E99" s="20">
        <v>37316.17</v>
      </c>
      <c r="F99" s="3" t="s">
        <v>1592</v>
      </c>
      <c r="G99" s="4" t="s">
        <v>1590</v>
      </c>
    </row>
    <row r="100" spans="1:7" ht="10.5">
      <c r="A100" s="4">
        <v>6</v>
      </c>
      <c r="B100" s="4" t="s">
        <v>1593</v>
      </c>
      <c r="C100" s="4" t="s">
        <v>1594</v>
      </c>
      <c r="D100" s="4">
        <v>1991</v>
      </c>
      <c r="E100" s="20">
        <v>37522.82</v>
      </c>
      <c r="F100" s="3" t="s">
        <v>1595</v>
      </c>
      <c r="G100" s="4" t="s">
        <v>1590</v>
      </c>
    </row>
    <row r="101" spans="1:7" ht="10.5">
      <c r="A101" s="4">
        <v>7</v>
      </c>
      <c r="B101" s="4" t="s">
        <v>1596</v>
      </c>
      <c r="C101" s="4" t="s">
        <v>1597</v>
      </c>
      <c r="D101" s="4">
        <v>1990</v>
      </c>
      <c r="E101" s="20">
        <v>14591.99</v>
      </c>
      <c r="F101" s="3" t="s">
        <v>1598</v>
      </c>
      <c r="G101" s="4" t="s">
        <v>1590</v>
      </c>
    </row>
    <row r="102" spans="1:7" ht="10.5">
      <c r="A102" s="4">
        <v>8</v>
      </c>
      <c r="B102" s="4" t="s">
        <v>2003</v>
      </c>
      <c r="C102" s="4" t="s">
        <v>1291</v>
      </c>
      <c r="D102" s="4">
        <v>1995</v>
      </c>
      <c r="E102" s="20">
        <v>2903.6</v>
      </c>
      <c r="F102" s="3" t="s">
        <v>2004</v>
      </c>
      <c r="G102" s="4" t="s">
        <v>1590</v>
      </c>
    </row>
    <row r="103" spans="1:7" ht="10.5">
      <c r="A103" s="381">
        <v>9</v>
      </c>
      <c r="B103" s="378" t="s">
        <v>1887</v>
      </c>
      <c r="C103" s="378" t="s">
        <v>2005</v>
      </c>
      <c r="D103" s="381">
        <v>1987</v>
      </c>
      <c r="E103" s="390">
        <v>102680.79</v>
      </c>
      <c r="F103" s="3" t="s">
        <v>2006</v>
      </c>
      <c r="G103" s="4" t="s">
        <v>1590</v>
      </c>
    </row>
    <row r="104" spans="1:7" ht="10.5">
      <c r="A104" s="382"/>
      <c r="B104" s="379"/>
      <c r="C104" s="379"/>
      <c r="D104" s="382"/>
      <c r="E104" s="391"/>
      <c r="F104" s="3" t="s">
        <v>2007</v>
      </c>
      <c r="G104" s="4"/>
    </row>
    <row r="105" spans="1:7" ht="10.5">
      <c r="A105" s="382"/>
      <c r="B105" s="379"/>
      <c r="C105" s="379"/>
      <c r="D105" s="382"/>
      <c r="E105" s="391"/>
      <c r="F105" s="3" t="s">
        <v>2008</v>
      </c>
      <c r="G105" s="4"/>
    </row>
    <row r="106" spans="1:7" ht="10.5">
      <c r="A106" s="383"/>
      <c r="B106" s="380"/>
      <c r="C106" s="380"/>
      <c r="D106" s="383"/>
      <c r="E106" s="392"/>
      <c r="F106" s="3" t="s">
        <v>2009</v>
      </c>
      <c r="G106" s="4"/>
    </row>
    <row r="107" spans="1:7" ht="10.5">
      <c r="A107" s="384" t="s">
        <v>2316</v>
      </c>
      <c r="B107" s="385"/>
      <c r="C107" s="385"/>
      <c r="D107" s="386"/>
      <c r="E107" s="23">
        <f>SUM(E95:E106)</f>
        <v>1876252.8700000003</v>
      </c>
      <c r="F107" s="35"/>
      <c r="G107" s="36"/>
    </row>
    <row r="109" spans="1:7" s="218" customFormat="1" ht="10.5">
      <c r="A109" s="215" t="s">
        <v>2072</v>
      </c>
      <c r="B109" s="221"/>
      <c r="C109" s="221"/>
      <c r="D109" s="221"/>
      <c r="E109" s="222"/>
      <c r="F109" s="221"/>
      <c r="G109" s="26"/>
    </row>
    <row r="110" spans="1:7" ht="10.5">
      <c r="A110" s="54"/>
      <c r="B110" s="54"/>
      <c r="C110" s="54"/>
      <c r="D110" s="54"/>
      <c r="E110" s="134"/>
      <c r="F110" s="55"/>
      <c r="G110" s="55"/>
    </row>
    <row r="111" spans="1:7" ht="10.5" customHeight="1">
      <c r="A111" s="432" t="s">
        <v>2311</v>
      </c>
      <c r="B111" s="432" t="s">
        <v>2338</v>
      </c>
      <c r="C111" s="432" t="s">
        <v>2339</v>
      </c>
      <c r="D111" s="432" t="s">
        <v>2313</v>
      </c>
      <c r="E111" s="433" t="s">
        <v>2315</v>
      </c>
      <c r="F111" s="432" t="s">
        <v>2340</v>
      </c>
      <c r="G111" s="432" t="s">
        <v>2314</v>
      </c>
    </row>
    <row r="112" spans="1:7" ht="10.5">
      <c r="A112" s="432"/>
      <c r="B112" s="432"/>
      <c r="C112" s="432"/>
      <c r="D112" s="432"/>
      <c r="E112" s="433"/>
      <c r="F112" s="432"/>
      <c r="G112" s="432"/>
    </row>
    <row r="113" spans="1:7" ht="21">
      <c r="A113" s="56">
        <v>1</v>
      </c>
      <c r="B113" s="56" t="s">
        <v>1207</v>
      </c>
      <c r="C113" s="56" t="s">
        <v>2048</v>
      </c>
      <c r="D113" s="56" t="s">
        <v>2049</v>
      </c>
      <c r="E113" s="198">
        <v>191095.7</v>
      </c>
      <c r="F113" s="39" t="s">
        <v>2050</v>
      </c>
      <c r="G113" s="56" t="s">
        <v>2051</v>
      </c>
    </row>
    <row r="114" spans="1:7" ht="10.5">
      <c r="A114" s="57">
        <v>2</v>
      </c>
      <c r="B114" s="57" t="s">
        <v>2052</v>
      </c>
      <c r="C114" s="57" t="s">
        <v>2053</v>
      </c>
      <c r="D114" s="57" t="s">
        <v>2054</v>
      </c>
      <c r="E114" s="93">
        <v>19117.72</v>
      </c>
      <c r="F114" s="57" t="s">
        <v>2055</v>
      </c>
      <c r="G114" s="57" t="s">
        <v>2056</v>
      </c>
    </row>
    <row r="115" spans="1:7" ht="10.5">
      <c r="A115" s="57">
        <v>3</v>
      </c>
      <c r="B115" s="57" t="s">
        <v>2318</v>
      </c>
      <c r="C115" s="57" t="s">
        <v>2057</v>
      </c>
      <c r="D115" s="57" t="s">
        <v>2054</v>
      </c>
      <c r="E115" s="93">
        <v>1604.11</v>
      </c>
      <c r="F115" s="57" t="s">
        <v>2401</v>
      </c>
      <c r="G115" s="57" t="s">
        <v>2056</v>
      </c>
    </row>
    <row r="116" spans="1:7" ht="10.5">
      <c r="A116" s="57">
        <v>4</v>
      </c>
      <c r="B116" s="57" t="s">
        <v>2058</v>
      </c>
      <c r="C116" s="57" t="s">
        <v>2059</v>
      </c>
      <c r="D116" s="57" t="s">
        <v>2054</v>
      </c>
      <c r="E116" s="93">
        <v>3685.51</v>
      </c>
      <c r="F116" s="57" t="s">
        <v>2060</v>
      </c>
      <c r="G116" s="57" t="s">
        <v>2056</v>
      </c>
    </row>
    <row r="117" spans="1:7" ht="21">
      <c r="A117" s="57">
        <v>5</v>
      </c>
      <c r="B117" s="57" t="s">
        <v>2061</v>
      </c>
      <c r="C117" s="57" t="s">
        <v>2048</v>
      </c>
      <c r="D117" s="57">
        <v>1989</v>
      </c>
      <c r="E117" s="93">
        <v>1313703.82</v>
      </c>
      <c r="F117" s="57" t="s">
        <v>2062</v>
      </c>
      <c r="G117" s="57" t="s">
        <v>2063</v>
      </c>
    </row>
    <row r="118" spans="1:7" ht="31.5">
      <c r="A118" s="57">
        <v>6</v>
      </c>
      <c r="B118" s="57" t="s">
        <v>2064</v>
      </c>
      <c r="C118" s="57" t="s">
        <v>2065</v>
      </c>
      <c r="D118" s="57">
        <v>1989</v>
      </c>
      <c r="E118" s="93">
        <v>59424.61</v>
      </c>
      <c r="F118" s="57" t="s">
        <v>2066</v>
      </c>
      <c r="G118" s="57" t="s">
        <v>2063</v>
      </c>
    </row>
    <row r="119" spans="1:7" ht="10.5">
      <c r="A119" s="57">
        <v>7</v>
      </c>
      <c r="B119" s="57" t="s">
        <v>2067</v>
      </c>
      <c r="C119" s="57" t="s">
        <v>2057</v>
      </c>
      <c r="D119" s="57">
        <v>1994</v>
      </c>
      <c r="E119" s="93">
        <v>9906.97</v>
      </c>
      <c r="F119" s="57" t="s">
        <v>2401</v>
      </c>
      <c r="G119" s="57" t="s">
        <v>2063</v>
      </c>
    </row>
    <row r="120" spans="1:7" ht="10.5">
      <c r="A120" s="57">
        <v>8</v>
      </c>
      <c r="B120" s="57" t="s">
        <v>2068</v>
      </c>
      <c r="C120" s="57" t="s">
        <v>2057</v>
      </c>
      <c r="D120" s="57">
        <v>1989</v>
      </c>
      <c r="E120" s="93">
        <v>60891.58</v>
      </c>
      <c r="F120" s="57" t="s">
        <v>2069</v>
      </c>
      <c r="G120" s="57" t="s">
        <v>2063</v>
      </c>
    </row>
    <row r="121" spans="1:7" ht="10.5">
      <c r="A121" s="57">
        <v>9</v>
      </c>
      <c r="B121" s="57" t="s">
        <v>2058</v>
      </c>
      <c r="C121" s="57" t="s">
        <v>2070</v>
      </c>
      <c r="D121" s="57">
        <v>1989</v>
      </c>
      <c r="E121" s="93">
        <v>9317.42</v>
      </c>
      <c r="F121" s="57" t="s">
        <v>2069</v>
      </c>
      <c r="G121" s="57" t="s">
        <v>2063</v>
      </c>
    </row>
    <row r="122" spans="1:7" ht="10.5">
      <c r="A122" s="57">
        <v>10</v>
      </c>
      <c r="B122" s="57" t="s">
        <v>2067</v>
      </c>
      <c r="C122" s="57" t="s">
        <v>2057</v>
      </c>
      <c r="D122" s="57">
        <v>1994</v>
      </c>
      <c r="E122" s="93">
        <v>1843.15</v>
      </c>
      <c r="F122" s="57" t="s">
        <v>2071</v>
      </c>
      <c r="G122" s="57" t="s">
        <v>2063</v>
      </c>
    </row>
    <row r="123" spans="1:7" ht="10.5">
      <c r="A123" s="434" t="s">
        <v>2316</v>
      </c>
      <c r="B123" s="435"/>
      <c r="C123" s="435"/>
      <c r="D123" s="436"/>
      <c r="E123" s="200">
        <f>SUM(E113:E122)</f>
        <v>1670590.59</v>
      </c>
      <c r="F123" s="200"/>
      <c r="G123" s="58"/>
    </row>
    <row r="125" spans="1:7" s="218" customFormat="1" ht="10.5">
      <c r="A125" s="217" t="s">
        <v>487</v>
      </c>
      <c r="C125" s="223"/>
      <c r="D125" s="223"/>
      <c r="E125" s="223"/>
      <c r="F125" s="223"/>
      <c r="G125" s="26"/>
    </row>
    <row r="126" spans="1:7" ht="10.5">
      <c r="A126" s="10"/>
      <c r="B126" s="10"/>
      <c r="C126" s="10"/>
      <c r="D126" s="10"/>
      <c r="E126" s="27"/>
      <c r="F126" s="13"/>
      <c r="G126" s="13"/>
    </row>
    <row r="127" spans="1:7" ht="10.5" customHeight="1">
      <c r="A127" s="393" t="s">
        <v>2311</v>
      </c>
      <c r="B127" s="393" t="s">
        <v>2338</v>
      </c>
      <c r="C127" s="393" t="s">
        <v>2339</v>
      </c>
      <c r="D127" s="393" t="s">
        <v>2313</v>
      </c>
      <c r="E127" s="415" t="s">
        <v>2315</v>
      </c>
      <c r="F127" s="393" t="s">
        <v>2340</v>
      </c>
      <c r="G127" s="393" t="s">
        <v>2314</v>
      </c>
    </row>
    <row r="128" spans="1:7" ht="10.5">
      <c r="A128" s="393"/>
      <c r="B128" s="393"/>
      <c r="C128" s="393"/>
      <c r="D128" s="393"/>
      <c r="E128" s="415"/>
      <c r="F128" s="393"/>
      <c r="G128" s="393"/>
    </row>
    <row r="129" spans="1:7" ht="63">
      <c r="A129" s="30">
        <v>1</v>
      </c>
      <c r="B129" s="4" t="s">
        <v>2115</v>
      </c>
      <c r="C129" s="30" t="s">
        <v>2116</v>
      </c>
      <c r="D129" s="38" t="s">
        <v>2117</v>
      </c>
      <c r="E129" s="201">
        <v>2062544.23</v>
      </c>
      <c r="F129" s="3" t="s">
        <v>2118</v>
      </c>
      <c r="G129" s="4" t="s">
        <v>2119</v>
      </c>
    </row>
    <row r="130" spans="1:7" ht="63">
      <c r="A130" s="4">
        <v>2</v>
      </c>
      <c r="B130" s="4" t="s">
        <v>2120</v>
      </c>
      <c r="C130" s="4" t="s">
        <v>2121</v>
      </c>
      <c r="D130" s="17">
        <v>2001</v>
      </c>
      <c r="E130" s="202">
        <v>1004206.78</v>
      </c>
      <c r="F130" s="3" t="s">
        <v>2122</v>
      </c>
      <c r="G130" s="4" t="s">
        <v>2119</v>
      </c>
    </row>
    <row r="131" spans="1:7" ht="10.5">
      <c r="A131" s="4">
        <v>3</v>
      </c>
      <c r="B131" s="4" t="s">
        <v>2123</v>
      </c>
      <c r="C131" s="4" t="s">
        <v>2124</v>
      </c>
      <c r="D131" s="17">
        <v>1974</v>
      </c>
      <c r="E131" s="202">
        <v>10825.18</v>
      </c>
      <c r="F131" s="3" t="s">
        <v>2412</v>
      </c>
      <c r="G131" s="4" t="s">
        <v>2119</v>
      </c>
    </row>
    <row r="132" spans="1:7" ht="10.5">
      <c r="A132" s="4">
        <v>4</v>
      </c>
      <c r="B132" s="4" t="s">
        <v>2125</v>
      </c>
      <c r="C132" s="4" t="s">
        <v>1559</v>
      </c>
      <c r="D132" s="17">
        <v>1900</v>
      </c>
      <c r="E132" s="202">
        <v>73639.29</v>
      </c>
      <c r="F132" s="3" t="s">
        <v>2412</v>
      </c>
      <c r="G132" s="4" t="s">
        <v>2119</v>
      </c>
    </row>
    <row r="133" spans="1:7" ht="10.5">
      <c r="A133" s="4">
        <v>5</v>
      </c>
      <c r="B133" s="4" t="s">
        <v>1560</v>
      </c>
      <c r="C133" s="4" t="s">
        <v>1559</v>
      </c>
      <c r="D133" s="17">
        <v>1900</v>
      </c>
      <c r="E133" s="202">
        <v>61587.77</v>
      </c>
      <c r="F133" s="3" t="s">
        <v>2412</v>
      </c>
      <c r="G133" s="4" t="s">
        <v>2119</v>
      </c>
    </row>
    <row r="134" spans="1:7" ht="10.5">
      <c r="A134" s="4">
        <v>6</v>
      </c>
      <c r="B134" s="4" t="s">
        <v>1561</v>
      </c>
      <c r="C134" s="4"/>
      <c r="D134" s="17">
        <v>1900</v>
      </c>
      <c r="E134" s="202">
        <v>16952.12</v>
      </c>
      <c r="F134" s="3" t="s">
        <v>2412</v>
      </c>
      <c r="G134" s="4" t="s">
        <v>2119</v>
      </c>
    </row>
    <row r="135" spans="1:7" ht="10.5">
      <c r="A135" s="384" t="s">
        <v>2316</v>
      </c>
      <c r="B135" s="385"/>
      <c r="C135" s="385"/>
      <c r="D135" s="386"/>
      <c r="E135" s="23">
        <f>SUM(E129:E134)</f>
        <v>3229755.37</v>
      </c>
      <c r="F135" s="35"/>
      <c r="G135" s="36"/>
    </row>
    <row r="137" spans="1:7" s="218" customFormat="1" ht="10.5">
      <c r="A137" s="215" t="s">
        <v>488</v>
      </c>
      <c r="C137" s="217"/>
      <c r="E137" s="219"/>
      <c r="G137" s="26"/>
    </row>
    <row r="139" spans="1:7" ht="10.5" customHeight="1">
      <c r="A139" s="393" t="s">
        <v>2311</v>
      </c>
      <c r="B139" s="393" t="s">
        <v>2338</v>
      </c>
      <c r="C139" s="393" t="s">
        <v>2339</v>
      </c>
      <c r="D139" s="393" t="s">
        <v>2313</v>
      </c>
      <c r="E139" s="415" t="s">
        <v>2315</v>
      </c>
      <c r="F139" s="393" t="s">
        <v>2340</v>
      </c>
      <c r="G139" s="393" t="s">
        <v>2314</v>
      </c>
    </row>
    <row r="140" spans="1:7" ht="10.5">
      <c r="A140" s="393"/>
      <c r="B140" s="393"/>
      <c r="C140" s="393"/>
      <c r="D140" s="393"/>
      <c r="E140" s="415"/>
      <c r="F140" s="393"/>
      <c r="G140" s="393"/>
    </row>
    <row r="141" spans="1:7" ht="10.5">
      <c r="A141" s="387">
        <v>1</v>
      </c>
      <c r="B141" s="413" t="s">
        <v>1145</v>
      </c>
      <c r="C141" s="413" t="s">
        <v>2174</v>
      </c>
      <c r="D141" s="414">
        <v>1967</v>
      </c>
      <c r="E141" s="416">
        <v>729666</v>
      </c>
      <c r="F141" s="6" t="s">
        <v>2175</v>
      </c>
      <c r="G141" s="7" t="s">
        <v>2176</v>
      </c>
    </row>
    <row r="142" spans="1:7" ht="10.5">
      <c r="A142" s="388"/>
      <c r="B142" s="413"/>
      <c r="C142" s="413"/>
      <c r="D142" s="414"/>
      <c r="E142" s="417"/>
      <c r="F142" s="8" t="s">
        <v>2177</v>
      </c>
      <c r="G142" s="7"/>
    </row>
    <row r="143" spans="1:7" ht="10.5">
      <c r="A143" s="388"/>
      <c r="B143" s="413"/>
      <c r="C143" s="413"/>
      <c r="D143" s="414"/>
      <c r="E143" s="417"/>
      <c r="F143" s="8" t="s">
        <v>2178</v>
      </c>
      <c r="G143" s="7"/>
    </row>
    <row r="144" spans="1:7" ht="10.5">
      <c r="A144" s="388"/>
      <c r="B144" s="413"/>
      <c r="C144" s="413"/>
      <c r="D144" s="414"/>
      <c r="E144" s="417"/>
      <c r="F144" s="8" t="s">
        <v>2179</v>
      </c>
      <c r="G144" s="7"/>
    </row>
    <row r="145" spans="1:7" ht="10.5">
      <c r="A145" s="388"/>
      <c r="B145" s="413"/>
      <c r="C145" s="413"/>
      <c r="D145" s="414"/>
      <c r="E145" s="417"/>
      <c r="F145" s="8" t="s">
        <v>2180</v>
      </c>
      <c r="G145" s="7"/>
    </row>
    <row r="146" spans="1:7" ht="10.5">
      <c r="A146" s="388"/>
      <c r="B146" s="413"/>
      <c r="C146" s="413"/>
      <c r="D146" s="414"/>
      <c r="E146" s="417"/>
      <c r="F146" s="8" t="s">
        <v>2181</v>
      </c>
      <c r="G146" s="7"/>
    </row>
    <row r="147" spans="1:7" ht="10.5">
      <c r="A147" s="388"/>
      <c r="B147" s="413"/>
      <c r="C147" s="413"/>
      <c r="D147" s="414"/>
      <c r="E147" s="417"/>
      <c r="F147" s="8" t="s">
        <v>2182</v>
      </c>
      <c r="G147" s="7"/>
    </row>
    <row r="148" spans="1:7" ht="10.5">
      <c r="A148" s="388"/>
      <c r="B148" s="413"/>
      <c r="C148" s="413"/>
      <c r="D148" s="414"/>
      <c r="E148" s="417"/>
      <c r="F148" s="8" t="s">
        <v>2183</v>
      </c>
      <c r="G148" s="7"/>
    </row>
    <row r="149" spans="1:7" ht="10.5">
      <c r="A149" s="388"/>
      <c r="B149" s="413"/>
      <c r="C149" s="413"/>
      <c r="D149" s="414"/>
      <c r="E149" s="417"/>
      <c r="F149" s="6" t="s">
        <v>2184</v>
      </c>
      <c r="G149" s="7"/>
    </row>
    <row r="150" spans="1:7" ht="10.5">
      <c r="A150" s="388"/>
      <c r="B150" s="413"/>
      <c r="C150" s="413"/>
      <c r="D150" s="414"/>
      <c r="E150" s="417"/>
      <c r="F150" s="8" t="s">
        <v>2185</v>
      </c>
      <c r="G150" s="7"/>
    </row>
    <row r="151" spans="1:7" ht="10.5">
      <c r="A151" s="388"/>
      <c r="B151" s="413"/>
      <c r="C151" s="413"/>
      <c r="D151" s="414"/>
      <c r="E151" s="417"/>
      <c r="F151" s="8" t="s">
        <v>2187</v>
      </c>
      <c r="G151" s="7"/>
    </row>
    <row r="152" spans="1:7" ht="10.5">
      <c r="A152" s="388"/>
      <c r="B152" s="413"/>
      <c r="C152" s="413"/>
      <c r="D152" s="414"/>
      <c r="E152" s="417"/>
      <c r="F152" s="9" t="s">
        <v>2188</v>
      </c>
      <c r="G152" s="7"/>
    </row>
    <row r="153" spans="1:7" ht="10.5">
      <c r="A153" s="389"/>
      <c r="B153" s="413"/>
      <c r="C153" s="413"/>
      <c r="D153" s="414"/>
      <c r="E153" s="418"/>
      <c r="F153" s="4" t="s">
        <v>2189</v>
      </c>
      <c r="G153" s="4"/>
    </row>
    <row r="154" spans="1:7" ht="10.5">
      <c r="A154" s="4">
        <v>2</v>
      </c>
      <c r="B154" s="4" t="s">
        <v>2190</v>
      </c>
      <c r="C154" s="4" t="s">
        <v>2191</v>
      </c>
      <c r="D154" s="17">
        <v>1992</v>
      </c>
      <c r="E154" s="93">
        <v>21621.01</v>
      </c>
      <c r="F154" s="4" t="s">
        <v>2192</v>
      </c>
      <c r="G154" s="4" t="s">
        <v>2176</v>
      </c>
    </row>
    <row r="155" spans="1:7" ht="10.5">
      <c r="A155" s="4">
        <v>3</v>
      </c>
      <c r="B155" s="4" t="s">
        <v>2193</v>
      </c>
      <c r="C155" s="4" t="s">
        <v>2194</v>
      </c>
      <c r="D155" s="17">
        <v>1999</v>
      </c>
      <c r="E155" s="93">
        <v>2413</v>
      </c>
      <c r="F155" s="4" t="s">
        <v>2195</v>
      </c>
      <c r="G155" s="4" t="s">
        <v>2176</v>
      </c>
    </row>
    <row r="156" spans="1:7" ht="10.5">
      <c r="A156" s="384" t="s">
        <v>2316</v>
      </c>
      <c r="B156" s="385"/>
      <c r="C156" s="385"/>
      <c r="D156" s="386"/>
      <c r="E156" s="200">
        <f>SUM(E141:E155)</f>
        <v>753700.01</v>
      </c>
      <c r="F156" s="200"/>
      <c r="G156" s="36"/>
    </row>
    <row r="158" spans="1:7" s="218" customFormat="1" ht="10.5">
      <c r="A158" s="217" t="s">
        <v>489</v>
      </c>
      <c r="E158" s="219"/>
      <c r="G158" s="26"/>
    </row>
    <row r="159" spans="1:7" ht="10.5">
      <c r="A159" s="10"/>
      <c r="B159" s="10"/>
      <c r="C159" s="10"/>
      <c r="D159" s="10"/>
      <c r="E159" s="27"/>
      <c r="F159" s="13"/>
      <c r="G159" s="13"/>
    </row>
    <row r="160" spans="1:7" ht="10.5" customHeight="1">
      <c r="A160" s="393" t="s">
        <v>2311</v>
      </c>
      <c r="B160" s="393" t="s">
        <v>2338</v>
      </c>
      <c r="C160" s="393" t="s">
        <v>2339</v>
      </c>
      <c r="D160" s="393" t="s">
        <v>2313</v>
      </c>
      <c r="E160" s="415" t="s">
        <v>2315</v>
      </c>
      <c r="F160" s="393" t="s">
        <v>2340</v>
      </c>
      <c r="G160" s="393" t="s">
        <v>2314</v>
      </c>
    </row>
    <row r="161" spans="1:7" ht="10.5">
      <c r="A161" s="393"/>
      <c r="B161" s="393"/>
      <c r="C161" s="393"/>
      <c r="D161" s="393"/>
      <c r="E161" s="415"/>
      <c r="F161" s="393"/>
      <c r="G161" s="393"/>
    </row>
    <row r="162" spans="1:7" ht="52.5">
      <c r="A162" s="30">
        <v>1</v>
      </c>
      <c r="B162" s="30" t="s">
        <v>1144</v>
      </c>
      <c r="C162" s="30" t="s">
        <v>94</v>
      </c>
      <c r="D162" s="30">
        <v>1860</v>
      </c>
      <c r="E162" s="31">
        <v>1659971.05</v>
      </c>
      <c r="F162" s="32" t="s">
        <v>95</v>
      </c>
      <c r="G162" s="30" t="s">
        <v>96</v>
      </c>
    </row>
    <row r="163" spans="1:7" ht="10.5">
      <c r="A163" s="4">
        <v>2</v>
      </c>
      <c r="B163" s="4" t="s">
        <v>97</v>
      </c>
      <c r="C163" s="4" t="s">
        <v>98</v>
      </c>
      <c r="D163" s="4">
        <v>1800</v>
      </c>
      <c r="E163" s="20">
        <v>80260</v>
      </c>
      <c r="F163" s="3" t="s">
        <v>99</v>
      </c>
      <c r="G163" s="4" t="s">
        <v>96</v>
      </c>
    </row>
    <row r="164" spans="1:7" ht="10.5">
      <c r="A164" s="4">
        <v>3</v>
      </c>
      <c r="B164" s="4" t="s">
        <v>100</v>
      </c>
      <c r="C164" s="4"/>
      <c r="D164" s="4"/>
      <c r="E164" s="20">
        <v>15270.44</v>
      </c>
      <c r="F164" s="3"/>
      <c r="G164" s="4"/>
    </row>
    <row r="165" spans="1:7" ht="10.5">
      <c r="A165" s="4">
        <v>4</v>
      </c>
      <c r="B165" s="4" t="s">
        <v>101</v>
      </c>
      <c r="C165" s="4"/>
      <c r="D165" s="4"/>
      <c r="E165" s="20">
        <v>10879.6</v>
      </c>
      <c r="F165" s="3"/>
      <c r="G165" s="4"/>
    </row>
    <row r="166" spans="1:7" ht="10.5">
      <c r="A166" s="384" t="s">
        <v>2316</v>
      </c>
      <c r="B166" s="385"/>
      <c r="C166" s="385"/>
      <c r="D166" s="386"/>
      <c r="E166" s="23">
        <f>SUM(E162:E165)</f>
        <v>1766381.09</v>
      </c>
      <c r="F166" s="23"/>
      <c r="G166" s="36"/>
    </row>
    <row r="168" spans="1:7" s="218" customFormat="1" ht="10.5">
      <c r="A168" s="217" t="s">
        <v>490</v>
      </c>
      <c r="E168" s="219"/>
      <c r="G168" s="26"/>
    </row>
    <row r="170" spans="1:7" ht="10.5" customHeight="1">
      <c r="A170" s="393" t="s">
        <v>2311</v>
      </c>
      <c r="B170" s="393" t="s">
        <v>2338</v>
      </c>
      <c r="C170" s="393" t="s">
        <v>2339</v>
      </c>
      <c r="D170" s="393" t="s">
        <v>2313</v>
      </c>
      <c r="E170" s="415" t="s">
        <v>2315</v>
      </c>
      <c r="F170" s="393" t="s">
        <v>2340</v>
      </c>
      <c r="G170" s="393" t="s">
        <v>2314</v>
      </c>
    </row>
    <row r="171" spans="1:7" ht="10.5">
      <c r="A171" s="393"/>
      <c r="B171" s="393"/>
      <c r="C171" s="393"/>
      <c r="D171" s="393"/>
      <c r="E171" s="415"/>
      <c r="F171" s="393"/>
      <c r="G171" s="393"/>
    </row>
    <row r="172" spans="1:7" ht="10.5">
      <c r="A172" s="30">
        <v>1</v>
      </c>
      <c r="B172" s="30" t="s">
        <v>157</v>
      </c>
      <c r="C172" s="30" t="s">
        <v>94</v>
      </c>
      <c r="D172" s="30">
        <v>1922</v>
      </c>
      <c r="E172" s="31">
        <v>395052.5</v>
      </c>
      <c r="F172" s="32" t="s">
        <v>158</v>
      </c>
      <c r="G172" s="30" t="s">
        <v>159</v>
      </c>
    </row>
    <row r="173" spans="1:7" ht="10.5">
      <c r="A173" s="4">
        <v>2</v>
      </c>
      <c r="B173" s="4" t="s">
        <v>160</v>
      </c>
      <c r="C173" s="4" t="s">
        <v>94</v>
      </c>
      <c r="D173" s="4">
        <v>1988</v>
      </c>
      <c r="E173" s="20">
        <v>446459.7</v>
      </c>
      <c r="F173" s="3" t="s">
        <v>161</v>
      </c>
      <c r="G173" s="30" t="s">
        <v>159</v>
      </c>
    </row>
    <row r="174" spans="1:7" ht="10.5">
      <c r="A174" s="4">
        <v>3</v>
      </c>
      <c r="B174" s="4" t="s">
        <v>162</v>
      </c>
      <c r="C174" s="4"/>
      <c r="D174" s="4">
        <v>1967</v>
      </c>
      <c r="E174" s="20">
        <v>160359.6</v>
      </c>
      <c r="F174" s="3" t="s">
        <v>163</v>
      </c>
      <c r="G174" s="30" t="s">
        <v>159</v>
      </c>
    </row>
    <row r="175" spans="1:7" ht="10.5">
      <c r="A175" s="4">
        <v>4</v>
      </c>
      <c r="B175" s="4" t="s">
        <v>164</v>
      </c>
      <c r="C175" s="4"/>
      <c r="D175" s="4">
        <v>1922</v>
      </c>
      <c r="E175" s="20">
        <v>3935.7</v>
      </c>
      <c r="F175" s="3" t="s">
        <v>165</v>
      </c>
      <c r="G175" s="30" t="s">
        <v>159</v>
      </c>
    </row>
    <row r="176" spans="1:7" ht="10.5">
      <c r="A176" s="4">
        <v>5</v>
      </c>
      <c r="B176" s="4" t="s">
        <v>166</v>
      </c>
      <c r="C176" s="4"/>
      <c r="D176" s="4">
        <v>1967</v>
      </c>
      <c r="E176" s="20">
        <v>6393.4</v>
      </c>
      <c r="F176" s="3" t="s">
        <v>167</v>
      </c>
      <c r="G176" s="30" t="s">
        <v>159</v>
      </c>
    </row>
    <row r="177" spans="1:7" ht="10.5">
      <c r="A177" s="4">
        <v>6</v>
      </c>
      <c r="B177" s="4" t="s">
        <v>168</v>
      </c>
      <c r="C177" s="4" t="s">
        <v>169</v>
      </c>
      <c r="D177" s="4">
        <v>1922</v>
      </c>
      <c r="E177" s="20">
        <v>16785.5</v>
      </c>
      <c r="F177" s="3" t="s">
        <v>170</v>
      </c>
      <c r="G177" s="30" t="s">
        <v>159</v>
      </c>
    </row>
    <row r="178" spans="1:7" ht="10.5">
      <c r="A178" s="4"/>
      <c r="B178" s="4"/>
      <c r="C178" s="4"/>
      <c r="D178" s="4"/>
      <c r="E178" s="20"/>
      <c r="F178" s="3" t="s">
        <v>171</v>
      </c>
      <c r="G178" s="4"/>
    </row>
    <row r="179" spans="1:7" ht="10.5">
      <c r="A179" s="4"/>
      <c r="B179" s="4"/>
      <c r="C179" s="4"/>
      <c r="D179" s="4"/>
      <c r="E179" s="20"/>
      <c r="F179" s="3" t="s">
        <v>172</v>
      </c>
      <c r="G179" s="4"/>
    </row>
    <row r="180" spans="1:7" ht="10.5">
      <c r="A180" s="4"/>
      <c r="B180" s="4"/>
      <c r="C180" s="4"/>
      <c r="D180" s="4"/>
      <c r="E180" s="20"/>
      <c r="F180" s="3" t="s">
        <v>173</v>
      </c>
      <c r="G180" s="4"/>
    </row>
    <row r="181" spans="1:7" ht="10.5">
      <c r="A181" s="4"/>
      <c r="B181" s="4"/>
      <c r="C181" s="4"/>
      <c r="D181" s="4"/>
      <c r="E181" s="20"/>
      <c r="F181" s="3" t="s">
        <v>174</v>
      </c>
      <c r="G181" s="4"/>
    </row>
    <row r="182" spans="1:7" ht="10.5">
      <c r="A182" s="4"/>
      <c r="B182" s="4"/>
      <c r="C182" s="4"/>
      <c r="D182" s="4"/>
      <c r="E182" s="20"/>
      <c r="F182" s="3" t="s">
        <v>175</v>
      </c>
      <c r="G182" s="4"/>
    </row>
    <row r="183" spans="1:7" ht="10.5">
      <c r="A183" s="384" t="s">
        <v>2316</v>
      </c>
      <c r="B183" s="385"/>
      <c r="C183" s="385"/>
      <c r="D183" s="386"/>
      <c r="E183" s="23">
        <f>SUM(E172:E182)</f>
        <v>1028986.3999999999</v>
      </c>
      <c r="F183" s="35"/>
      <c r="G183" s="36"/>
    </row>
    <row r="185" spans="1:7" s="218" customFormat="1" ht="10.5">
      <c r="A185" s="223" t="s">
        <v>491</v>
      </c>
      <c r="D185" s="227"/>
      <c r="E185" s="228"/>
      <c r="G185" s="26"/>
    </row>
    <row r="187" spans="1:7" ht="10.5" customHeight="1">
      <c r="A187" s="393" t="s">
        <v>2311</v>
      </c>
      <c r="B187" s="393" t="s">
        <v>2338</v>
      </c>
      <c r="C187" s="393" t="s">
        <v>2339</v>
      </c>
      <c r="D187" s="393" t="s">
        <v>2313</v>
      </c>
      <c r="E187" s="415" t="s">
        <v>2315</v>
      </c>
      <c r="F187" s="393" t="s">
        <v>2340</v>
      </c>
      <c r="G187" s="393" t="s">
        <v>2314</v>
      </c>
    </row>
    <row r="188" spans="1:7" ht="10.5">
      <c r="A188" s="393"/>
      <c r="B188" s="393"/>
      <c r="C188" s="393"/>
      <c r="D188" s="393"/>
      <c r="E188" s="415"/>
      <c r="F188" s="393"/>
      <c r="G188" s="393"/>
    </row>
    <row r="189" spans="1:7" ht="10.5">
      <c r="A189" s="30">
        <v>1</v>
      </c>
      <c r="B189" s="30" t="s">
        <v>1885</v>
      </c>
      <c r="C189" s="30" t="s">
        <v>1886</v>
      </c>
      <c r="D189" s="30">
        <v>1901</v>
      </c>
      <c r="E189" s="31">
        <v>2324588.98</v>
      </c>
      <c r="F189" s="32" t="s">
        <v>1374</v>
      </c>
      <c r="G189" s="30" t="s">
        <v>466</v>
      </c>
    </row>
    <row r="190" spans="1:7" ht="10.5">
      <c r="A190" s="384" t="s">
        <v>2316</v>
      </c>
      <c r="B190" s="385"/>
      <c r="C190" s="385"/>
      <c r="D190" s="386"/>
      <c r="E190" s="23">
        <f>E189</f>
        <v>2324588.98</v>
      </c>
      <c r="F190" s="35"/>
      <c r="G190" s="36"/>
    </row>
    <row r="192" spans="1:7" s="218" customFormat="1" ht="10.5">
      <c r="A192" s="217" t="s">
        <v>492</v>
      </c>
      <c r="E192" s="219"/>
      <c r="G192" s="26"/>
    </row>
    <row r="194" spans="1:7" ht="10.5" customHeight="1">
      <c r="A194" s="393" t="s">
        <v>2311</v>
      </c>
      <c r="B194" s="393" t="s">
        <v>2338</v>
      </c>
      <c r="C194" s="393" t="s">
        <v>2339</v>
      </c>
      <c r="D194" s="393" t="s">
        <v>2313</v>
      </c>
      <c r="E194" s="415" t="s">
        <v>2315</v>
      </c>
      <c r="F194" s="393" t="s">
        <v>2340</v>
      </c>
      <c r="G194" s="393" t="s">
        <v>2314</v>
      </c>
    </row>
    <row r="195" spans="1:7" ht="10.5">
      <c r="A195" s="393"/>
      <c r="B195" s="393"/>
      <c r="C195" s="393"/>
      <c r="D195" s="393"/>
      <c r="E195" s="415"/>
      <c r="F195" s="393"/>
      <c r="G195" s="393"/>
    </row>
    <row r="196" spans="1:7" ht="10.5">
      <c r="A196" s="387">
        <v>1</v>
      </c>
      <c r="B196" s="387" t="s">
        <v>1177</v>
      </c>
      <c r="C196" s="387" t="s">
        <v>94</v>
      </c>
      <c r="D196" s="387">
        <v>1904</v>
      </c>
      <c r="E196" s="390">
        <v>181722.91</v>
      </c>
      <c r="F196" s="32" t="s">
        <v>1609</v>
      </c>
      <c r="G196" s="30" t="s">
        <v>1610</v>
      </c>
    </row>
    <row r="197" spans="1:7" ht="10.5">
      <c r="A197" s="388"/>
      <c r="B197" s="388"/>
      <c r="C197" s="388"/>
      <c r="D197" s="388"/>
      <c r="E197" s="391"/>
      <c r="F197" s="3" t="s">
        <v>1611</v>
      </c>
      <c r="G197" s="4"/>
    </row>
    <row r="198" spans="1:7" ht="10.5">
      <c r="A198" s="388"/>
      <c r="B198" s="388"/>
      <c r="C198" s="388"/>
      <c r="D198" s="388"/>
      <c r="E198" s="391"/>
      <c r="F198" s="3" t="s">
        <v>1612</v>
      </c>
      <c r="G198" s="4"/>
    </row>
    <row r="199" spans="1:7" ht="21">
      <c r="A199" s="389"/>
      <c r="B199" s="389"/>
      <c r="C199" s="389"/>
      <c r="D199" s="389"/>
      <c r="E199" s="392"/>
      <c r="F199" s="3" t="s">
        <v>1613</v>
      </c>
      <c r="G199" s="4"/>
    </row>
    <row r="200" spans="1:7" ht="10.5">
      <c r="A200" s="384" t="s">
        <v>2316</v>
      </c>
      <c r="B200" s="385"/>
      <c r="C200" s="385"/>
      <c r="D200" s="386"/>
      <c r="E200" s="23">
        <f>E196</f>
        <v>181722.91</v>
      </c>
      <c r="F200" s="35"/>
      <c r="G200" s="36"/>
    </row>
    <row r="202" spans="1:7" s="218" customFormat="1" ht="10.5">
      <c r="A202" s="217" t="s">
        <v>1640</v>
      </c>
      <c r="E202" s="219"/>
      <c r="G202" s="26"/>
    </row>
    <row r="203" spans="1:7" ht="10.5">
      <c r="A203" s="10"/>
      <c r="B203" s="10"/>
      <c r="C203" s="10"/>
      <c r="D203" s="10"/>
      <c r="E203" s="27"/>
      <c r="F203" s="13"/>
      <c r="G203" s="13"/>
    </row>
    <row r="204" spans="1:7" ht="10.5" customHeight="1">
      <c r="A204" s="393" t="s">
        <v>2311</v>
      </c>
      <c r="B204" s="393" t="s">
        <v>1630</v>
      </c>
      <c r="C204" s="393" t="s">
        <v>1631</v>
      </c>
      <c r="D204" s="393" t="s">
        <v>2313</v>
      </c>
      <c r="E204" s="415" t="s">
        <v>2315</v>
      </c>
      <c r="F204" s="393" t="s">
        <v>2340</v>
      </c>
      <c r="G204" s="393" t="s">
        <v>2314</v>
      </c>
    </row>
    <row r="205" spans="1:7" ht="10.5">
      <c r="A205" s="393"/>
      <c r="B205" s="393"/>
      <c r="C205" s="393"/>
      <c r="D205" s="393"/>
      <c r="E205" s="415"/>
      <c r="F205" s="393"/>
      <c r="G205" s="393"/>
    </row>
    <row r="206" spans="1:7" ht="21" customHeight="1">
      <c r="A206" s="387">
        <v>1</v>
      </c>
      <c r="B206" s="387" t="s">
        <v>1632</v>
      </c>
      <c r="C206" s="387" t="s">
        <v>1633</v>
      </c>
      <c r="D206" s="387">
        <v>1975</v>
      </c>
      <c r="E206" s="390">
        <v>84394.08</v>
      </c>
      <c r="F206" s="40" t="s">
        <v>1634</v>
      </c>
      <c r="G206" s="406" t="s">
        <v>1635</v>
      </c>
    </row>
    <row r="207" spans="1:7" ht="10.5">
      <c r="A207" s="388"/>
      <c r="B207" s="388"/>
      <c r="C207" s="388"/>
      <c r="D207" s="388"/>
      <c r="E207" s="391"/>
      <c r="F207" s="61" t="s">
        <v>1636</v>
      </c>
      <c r="G207" s="407"/>
    </row>
    <row r="208" spans="1:7" ht="10.5">
      <c r="A208" s="388"/>
      <c r="B208" s="388"/>
      <c r="C208" s="388"/>
      <c r="D208" s="388"/>
      <c r="E208" s="391"/>
      <c r="F208" s="62" t="s">
        <v>1638</v>
      </c>
      <c r="G208" s="407"/>
    </row>
    <row r="209" spans="1:7" ht="21">
      <c r="A209" s="388"/>
      <c r="B209" s="388"/>
      <c r="C209" s="388"/>
      <c r="D209" s="388"/>
      <c r="E209" s="391"/>
      <c r="F209" s="61" t="s">
        <v>1639</v>
      </c>
      <c r="G209" s="407"/>
    </row>
    <row r="210" spans="1:7" ht="10.5">
      <c r="A210" s="389"/>
      <c r="B210" s="389"/>
      <c r="C210" s="389"/>
      <c r="D210" s="389"/>
      <c r="E210" s="392"/>
      <c r="F210" s="63" t="s">
        <v>1637</v>
      </c>
      <c r="G210" s="408"/>
    </row>
    <row r="211" spans="1:7" ht="10.5">
      <c r="A211" s="384" t="s">
        <v>2316</v>
      </c>
      <c r="B211" s="385"/>
      <c r="C211" s="385"/>
      <c r="D211" s="386"/>
      <c r="E211" s="209">
        <f>E206</f>
        <v>84394.08</v>
      </c>
      <c r="F211" s="35"/>
      <c r="G211" s="36"/>
    </row>
    <row r="213" spans="1:7" s="218" customFormat="1" ht="10.5">
      <c r="A213" s="232" t="s">
        <v>56</v>
      </c>
      <c r="B213" s="233"/>
      <c r="C213" s="233"/>
      <c r="D213" s="233"/>
      <c r="E213" s="234"/>
      <c r="F213" s="233"/>
      <c r="G213" s="235"/>
    </row>
    <row r="214" spans="1:7" ht="10.5">
      <c r="A214" s="230"/>
      <c r="B214" s="230"/>
      <c r="C214" s="230"/>
      <c r="D214" s="230"/>
      <c r="E214" s="231"/>
      <c r="F214" s="230"/>
      <c r="G214" s="230"/>
    </row>
    <row r="215" spans="1:7" ht="10.5">
      <c r="A215" s="64"/>
      <c r="B215" s="64"/>
      <c r="C215" s="64"/>
      <c r="D215" s="64"/>
      <c r="E215" s="203"/>
      <c r="F215" s="65"/>
      <c r="G215" s="65"/>
    </row>
    <row r="216" spans="1:7" ht="10.5" customHeight="1">
      <c r="A216" s="437" t="s">
        <v>2311</v>
      </c>
      <c r="B216" s="437" t="s">
        <v>2338</v>
      </c>
      <c r="C216" s="437" t="s">
        <v>2339</v>
      </c>
      <c r="D216" s="437" t="s">
        <v>2313</v>
      </c>
      <c r="E216" s="438" t="s">
        <v>2315</v>
      </c>
      <c r="F216" s="437" t="s">
        <v>2340</v>
      </c>
      <c r="G216" s="437" t="s">
        <v>2314</v>
      </c>
    </row>
    <row r="217" spans="1:7" ht="10.5">
      <c r="A217" s="437"/>
      <c r="B217" s="437"/>
      <c r="C217" s="437"/>
      <c r="D217" s="437"/>
      <c r="E217" s="438"/>
      <c r="F217" s="437"/>
      <c r="G217" s="437"/>
    </row>
    <row r="218" spans="1:7" ht="10.5">
      <c r="A218" s="394">
        <v>1</v>
      </c>
      <c r="B218" s="394" t="s">
        <v>57</v>
      </c>
      <c r="C218" s="394" t="s">
        <v>582</v>
      </c>
      <c r="D218" s="394">
        <v>1896</v>
      </c>
      <c r="E218" s="422">
        <v>2085009.8</v>
      </c>
      <c r="F218" s="68" t="s">
        <v>583</v>
      </c>
      <c r="G218" s="66" t="s">
        <v>584</v>
      </c>
    </row>
    <row r="219" spans="1:7" ht="10.5">
      <c r="A219" s="395"/>
      <c r="B219" s="395"/>
      <c r="C219" s="395"/>
      <c r="D219" s="395"/>
      <c r="E219" s="423"/>
      <c r="F219" s="71" t="s">
        <v>585</v>
      </c>
      <c r="G219" s="70"/>
    </row>
    <row r="220" spans="1:7" ht="10.5">
      <c r="A220" s="395"/>
      <c r="B220" s="395"/>
      <c r="C220" s="395"/>
      <c r="D220" s="395"/>
      <c r="E220" s="423"/>
      <c r="F220" s="71" t="s">
        <v>586</v>
      </c>
      <c r="G220" s="70"/>
    </row>
    <row r="221" spans="1:7" ht="10.5">
      <c r="A221" s="395"/>
      <c r="B221" s="395"/>
      <c r="C221" s="395"/>
      <c r="D221" s="395"/>
      <c r="E221" s="423"/>
      <c r="F221" s="71" t="s">
        <v>587</v>
      </c>
      <c r="G221" s="70"/>
    </row>
    <row r="222" spans="1:7" ht="10.5">
      <c r="A222" s="395"/>
      <c r="B222" s="395"/>
      <c r="C222" s="395"/>
      <c r="D222" s="395"/>
      <c r="E222" s="423"/>
      <c r="F222" s="71" t="s">
        <v>588</v>
      </c>
      <c r="G222" s="70"/>
    </row>
    <row r="223" spans="1:7" ht="10.5">
      <c r="A223" s="396"/>
      <c r="B223" s="396"/>
      <c r="C223" s="396"/>
      <c r="D223" s="396"/>
      <c r="E223" s="424"/>
      <c r="F223" s="71" t="s">
        <v>589</v>
      </c>
      <c r="G223" s="70"/>
    </row>
    <row r="224" spans="1:7" ht="10.5">
      <c r="A224" s="394">
        <v>2</v>
      </c>
      <c r="B224" s="394" t="s">
        <v>590</v>
      </c>
      <c r="C224" s="394" t="s">
        <v>582</v>
      </c>
      <c r="D224" s="394">
        <v>1896</v>
      </c>
      <c r="E224" s="422">
        <v>235894.81</v>
      </c>
      <c r="F224" s="71" t="s">
        <v>591</v>
      </c>
      <c r="G224" s="70" t="s">
        <v>592</v>
      </c>
    </row>
    <row r="225" spans="1:7" ht="10.5">
      <c r="A225" s="395"/>
      <c r="B225" s="395"/>
      <c r="C225" s="395"/>
      <c r="D225" s="395"/>
      <c r="E225" s="423"/>
      <c r="F225" s="71" t="s">
        <v>593</v>
      </c>
      <c r="G225" s="70"/>
    </row>
    <row r="226" spans="1:7" ht="10.5">
      <c r="A226" s="395"/>
      <c r="B226" s="395"/>
      <c r="C226" s="395"/>
      <c r="D226" s="395"/>
      <c r="E226" s="423"/>
      <c r="F226" s="71" t="s">
        <v>594</v>
      </c>
      <c r="G226" s="70"/>
    </row>
    <row r="227" spans="1:7" ht="10.5">
      <c r="A227" s="395"/>
      <c r="B227" s="395"/>
      <c r="C227" s="395"/>
      <c r="D227" s="395"/>
      <c r="E227" s="423"/>
      <c r="F227" s="71" t="s">
        <v>595</v>
      </c>
      <c r="G227" s="70"/>
    </row>
    <row r="228" spans="1:7" ht="10.5">
      <c r="A228" s="396"/>
      <c r="B228" s="396"/>
      <c r="C228" s="396"/>
      <c r="D228" s="396"/>
      <c r="E228" s="424"/>
      <c r="F228" s="71" t="s">
        <v>596</v>
      </c>
      <c r="G228" s="70"/>
    </row>
    <row r="229" spans="1:7" ht="10.5">
      <c r="A229" s="394">
        <v>3</v>
      </c>
      <c r="B229" s="394" t="s">
        <v>597</v>
      </c>
      <c r="C229" s="394" t="s">
        <v>582</v>
      </c>
      <c r="D229" s="394">
        <v>1919</v>
      </c>
      <c r="E229" s="422">
        <v>150000</v>
      </c>
      <c r="F229" s="71" t="s">
        <v>598</v>
      </c>
      <c r="G229" s="70" t="s">
        <v>599</v>
      </c>
    </row>
    <row r="230" spans="1:7" ht="10.5">
      <c r="A230" s="395"/>
      <c r="B230" s="395"/>
      <c r="C230" s="395"/>
      <c r="D230" s="395"/>
      <c r="E230" s="423"/>
      <c r="F230" s="71" t="s">
        <v>600</v>
      </c>
      <c r="G230" s="70"/>
    </row>
    <row r="231" spans="1:7" ht="10.5">
      <c r="A231" s="395"/>
      <c r="B231" s="395"/>
      <c r="C231" s="395"/>
      <c r="D231" s="395"/>
      <c r="E231" s="423"/>
      <c r="F231" s="71" t="s">
        <v>601</v>
      </c>
      <c r="G231" s="70"/>
    </row>
    <row r="232" spans="1:7" ht="10.5">
      <c r="A232" s="396"/>
      <c r="B232" s="396"/>
      <c r="C232" s="396"/>
      <c r="D232" s="396"/>
      <c r="E232" s="424"/>
      <c r="F232" s="71" t="s">
        <v>602</v>
      </c>
      <c r="G232" s="70"/>
    </row>
    <row r="233" spans="1:7" ht="10.5">
      <c r="A233" s="437" t="s">
        <v>2316</v>
      </c>
      <c r="B233" s="437"/>
      <c r="C233" s="437"/>
      <c r="D233" s="437"/>
      <c r="E233" s="362">
        <f>SUM(E218:E232)</f>
        <v>2470904.61</v>
      </c>
      <c r="F233" s="236"/>
      <c r="G233" s="73"/>
    </row>
    <row r="235" spans="1:7" s="218" customFormat="1" ht="10.5">
      <c r="A235" s="217" t="s">
        <v>2284</v>
      </c>
      <c r="E235" s="219"/>
      <c r="G235" s="26"/>
    </row>
    <row r="236" spans="1:7" ht="10.5">
      <c r="A236" s="10"/>
      <c r="B236" s="10"/>
      <c r="C236" s="10"/>
      <c r="D236" s="10"/>
      <c r="E236" s="27"/>
      <c r="F236" s="13"/>
      <c r="G236" s="13"/>
    </row>
    <row r="237" spans="1:7" ht="10.5" customHeight="1">
      <c r="A237" s="393" t="s">
        <v>2311</v>
      </c>
      <c r="B237" s="393" t="s">
        <v>2338</v>
      </c>
      <c r="C237" s="393" t="s">
        <v>2339</v>
      </c>
      <c r="D237" s="393" t="s">
        <v>2313</v>
      </c>
      <c r="E237" s="440" t="s">
        <v>2315</v>
      </c>
      <c r="F237" s="393" t="s">
        <v>2340</v>
      </c>
      <c r="G237" s="393" t="s">
        <v>2314</v>
      </c>
    </row>
    <row r="238" spans="1:7" ht="10.5">
      <c r="A238" s="393"/>
      <c r="B238" s="393"/>
      <c r="C238" s="393"/>
      <c r="D238" s="393"/>
      <c r="E238" s="441"/>
      <c r="F238" s="393"/>
      <c r="G238" s="393"/>
    </row>
    <row r="239" spans="1:7" ht="21">
      <c r="A239" s="30">
        <v>1</v>
      </c>
      <c r="B239" s="30" t="s">
        <v>2285</v>
      </c>
      <c r="C239" s="30" t="s">
        <v>2286</v>
      </c>
      <c r="D239" s="30">
        <v>1988</v>
      </c>
      <c r="E239" s="198">
        <v>1388750</v>
      </c>
      <c r="F239" s="74" t="s">
        <v>2287</v>
      </c>
      <c r="G239" s="30"/>
    </row>
    <row r="240" spans="1:7" ht="21">
      <c r="A240" s="4">
        <v>2</v>
      </c>
      <c r="B240" s="4" t="s">
        <v>2288</v>
      </c>
      <c r="C240" s="4" t="s">
        <v>2289</v>
      </c>
      <c r="D240" s="4">
        <v>1988</v>
      </c>
      <c r="E240" s="93">
        <v>868900</v>
      </c>
      <c r="F240" s="3" t="s">
        <v>2290</v>
      </c>
      <c r="G240" s="4"/>
    </row>
    <row r="241" spans="1:7" ht="10.5">
      <c r="A241" s="4">
        <v>3</v>
      </c>
      <c r="B241" s="4" t="s">
        <v>2291</v>
      </c>
      <c r="C241" s="4" t="s">
        <v>2292</v>
      </c>
      <c r="D241" s="4">
        <v>1950</v>
      </c>
      <c r="E241" s="93">
        <v>13000</v>
      </c>
      <c r="F241" s="3" t="s">
        <v>2293</v>
      </c>
      <c r="G241" s="4"/>
    </row>
    <row r="242" spans="1:7" ht="10.5">
      <c r="A242" s="4">
        <v>4</v>
      </c>
      <c r="B242" s="4" t="s">
        <v>2123</v>
      </c>
      <c r="C242" s="4" t="s">
        <v>2294</v>
      </c>
      <c r="D242" s="4">
        <v>1993</v>
      </c>
      <c r="E242" s="93">
        <v>10800</v>
      </c>
      <c r="F242" s="3" t="s">
        <v>2295</v>
      </c>
      <c r="G242" s="4"/>
    </row>
    <row r="243" spans="1:7" ht="10.5">
      <c r="A243" s="4">
        <v>5</v>
      </c>
      <c r="B243" s="4" t="s">
        <v>1145</v>
      </c>
      <c r="C243" s="4" t="s">
        <v>2121</v>
      </c>
      <c r="D243" s="4"/>
      <c r="E243" s="93">
        <v>63249.12</v>
      </c>
      <c r="F243" s="3"/>
      <c r="G243" s="4"/>
    </row>
    <row r="244" spans="1:7" ht="10.5">
      <c r="A244" s="4">
        <v>6</v>
      </c>
      <c r="B244" s="4" t="s">
        <v>2296</v>
      </c>
      <c r="C244" s="4" t="s">
        <v>2286</v>
      </c>
      <c r="D244" s="4"/>
      <c r="E244" s="93">
        <v>301546.32</v>
      </c>
      <c r="F244" s="3" t="s">
        <v>2297</v>
      </c>
      <c r="G244" s="4"/>
    </row>
    <row r="245" spans="1:7" ht="10.5">
      <c r="A245" s="4">
        <v>7</v>
      </c>
      <c r="B245" s="4" t="s">
        <v>2298</v>
      </c>
      <c r="C245" s="4" t="s">
        <v>2299</v>
      </c>
      <c r="D245" s="4"/>
      <c r="E245" s="442" t="s">
        <v>2300</v>
      </c>
      <c r="F245" s="443"/>
      <c r="G245" s="4"/>
    </row>
    <row r="246" spans="1:7" ht="10.5">
      <c r="A246" s="4"/>
      <c r="B246" s="4"/>
      <c r="C246" s="4"/>
      <c r="D246" s="4"/>
      <c r="E246" s="442" t="s">
        <v>2301</v>
      </c>
      <c r="F246" s="444"/>
      <c r="G246" s="4"/>
    </row>
    <row r="247" spans="1:7" ht="10.5">
      <c r="A247" s="384" t="s">
        <v>2316</v>
      </c>
      <c r="B247" s="385"/>
      <c r="C247" s="385"/>
      <c r="D247" s="386"/>
      <c r="E247" s="23">
        <f>E239+E240+E241+E242+E243+E244</f>
        <v>2646245.44</v>
      </c>
      <c r="F247" s="23"/>
      <c r="G247" s="36"/>
    </row>
    <row r="248" ht="13.5" customHeight="1"/>
    <row r="249" spans="1:7" s="218" customFormat="1" ht="10.5">
      <c r="A249" s="217" t="s">
        <v>1671</v>
      </c>
      <c r="E249" s="219"/>
      <c r="G249" s="26"/>
    </row>
    <row r="250" spans="1:7" ht="10.5">
      <c r="A250" s="10"/>
      <c r="B250" s="10"/>
      <c r="C250" s="10"/>
      <c r="D250" s="10"/>
      <c r="E250" s="27"/>
      <c r="F250" s="13"/>
      <c r="G250" s="13"/>
    </row>
    <row r="251" spans="1:7" ht="10.5" customHeight="1">
      <c r="A251" s="425" t="s">
        <v>2311</v>
      </c>
      <c r="B251" s="425" t="s">
        <v>2338</v>
      </c>
      <c r="C251" s="425" t="s">
        <v>2339</v>
      </c>
      <c r="D251" s="425" t="s">
        <v>2313</v>
      </c>
      <c r="E251" s="428" t="s">
        <v>2315</v>
      </c>
      <c r="F251" s="425" t="s">
        <v>2340</v>
      </c>
      <c r="G251" s="425" t="s">
        <v>2314</v>
      </c>
    </row>
    <row r="252" spans="1:7" ht="10.5">
      <c r="A252" s="425"/>
      <c r="B252" s="425"/>
      <c r="C252" s="425"/>
      <c r="D252" s="425"/>
      <c r="E252" s="428"/>
      <c r="F252" s="425"/>
      <c r="G252" s="425"/>
    </row>
    <row r="253" spans="1:7" ht="10.5">
      <c r="A253" s="76">
        <v>1</v>
      </c>
      <c r="B253" s="76" t="s">
        <v>1672</v>
      </c>
      <c r="C253" s="76" t="s">
        <v>1673</v>
      </c>
      <c r="D253" s="76" t="s">
        <v>1674</v>
      </c>
      <c r="E253" s="206">
        <v>45998.59</v>
      </c>
      <c r="F253" s="77" t="s">
        <v>1675</v>
      </c>
      <c r="G253" s="76" t="s">
        <v>1676</v>
      </c>
    </row>
    <row r="254" spans="1:7" ht="10.5">
      <c r="A254" s="78">
        <v>2</v>
      </c>
      <c r="B254" s="78" t="s">
        <v>1678</v>
      </c>
      <c r="C254" s="78" t="s">
        <v>1679</v>
      </c>
      <c r="D254" s="78" t="s">
        <v>1674</v>
      </c>
      <c r="E254" s="207">
        <v>87975</v>
      </c>
      <c r="F254" s="79" t="s">
        <v>1680</v>
      </c>
      <c r="G254" s="78" t="s">
        <v>1676</v>
      </c>
    </row>
    <row r="255" spans="1:7" ht="10.5">
      <c r="A255" s="78">
        <v>3</v>
      </c>
      <c r="B255" s="78" t="s">
        <v>1678</v>
      </c>
      <c r="C255" s="78" t="s">
        <v>1681</v>
      </c>
      <c r="D255" s="78" t="s">
        <v>1674</v>
      </c>
      <c r="E255" s="207">
        <v>95180</v>
      </c>
      <c r="F255" s="79" t="s">
        <v>1680</v>
      </c>
      <c r="G255" s="78" t="s">
        <v>1676</v>
      </c>
    </row>
    <row r="256" spans="1:7" ht="21">
      <c r="A256" s="78">
        <v>4</v>
      </c>
      <c r="B256" s="78" t="s">
        <v>1682</v>
      </c>
      <c r="C256" s="78" t="s">
        <v>1683</v>
      </c>
      <c r="D256" s="78">
        <v>1972</v>
      </c>
      <c r="E256" s="207">
        <v>19101.67</v>
      </c>
      <c r="F256" s="79" t="s">
        <v>1684</v>
      </c>
      <c r="G256" s="78" t="s">
        <v>1685</v>
      </c>
    </row>
    <row r="257" spans="1:7" ht="10.5">
      <c r="A257" s="78">
        <v>5</v>
      </c>
      <c r="B257" s="78" t="s">
        <v>1686</v>
      </c>
      <c r="C257" s="78" t="s">
        <v>1681</v>
      </c>
      <c r="D257" s="78">
        <v>1965</v>
      </c>
      <c r="E257" s="207">
        <v>29931.46</v>
      </c>
      <c r="F257" s="79" t="s">
        <v>1684</v>
      </c>
      <c r="G257" s="78" t="s">
        <v>1685</v>
      </c>
    </row>
    <row r="258" spans="1:7" ht="10.5">
      <c r="A258" s="78">
        <v>6</v>
      </c>
      <c r="B258" s="78" t="s">
        <v>1687</v>
      </c>
      <c r="C258" s="78" t="s">
        <v>1688</v>
      </c>
      <c r="D258" s="78">
        <v>1979</v>
      </c>
      <c r="E258" s="207">
        <v>72838.32</v>
      </c>
      <c r="F258" s="79" t="s">
        <v>1689</v>
      </c>
      <c r="G258" s="78" t="s">
        <v>1685</v>
      </c>
    </row>
    <row r="259" spans="1:7" ht="10.5">
      <c r="A259" s="78">
        <v>7</v>
      </c>
      <c r="B259" s="78" t="s">
        <v>1690</v>
      </c>
      <c r="C259" s="78" t="s">
        <v>1691</v>
      </c>
      <c r="D259" s="78">
        <v>1979</v>
      </c>
      <c r="E259" s="207">
        <v>75984.94</v>
      </c>
      <c r="F259" s="79" t="s">
        <v>2401</v>
      </c>
      <c r="G259" s="78" t="s">
        <v>1685</v>
      </c>
    </row>
    <row r="260" spans="1:7" ht="10.5">
      <c r="A260" s="78">
        <v>8</v>
      </c>
      <c r="B260" s="78" t="s">
        <v>1692</v>
      </c>
      <c r="C260" s="78" t="s">
        <v>1693</v>
      </c>
      <c r="D260" s="78">
        <v>1982</v>
      </c>
      <c r="E260" s="207">
        <v>151935.09</v>
      </c>
      <c r="F260" s="79" t="s">
        <v>1684</v>
      </c>
      <c r="G260" s="78" t="s">
        <v>1694</v>
      </c>
    </row>
    <row r="261" spans="1:7" ht="21">
      <c r="A261" s="78">
        <v>9</v>
      </c>
      <c r="B261" s="78" t="s">
        <v>1695</v>
      </c>
      <c r="C261" s="78" t="s">
        <v>1681</v>
      </c>
      <c r="D261" s="78" t="s">
        <v>1674</v>
      </c>
      <c r="E261" s="207">
        <v>11309.12</v>
      </c>
      <c r="F261" s="79" t="s">
        <v>1684</v>
      </c>
      <c r="G261" s="78" t="s">
        <v>1694</v>
      </c>
    </row>
    <row r="262" spans="1:7" ht="21">
      <c r="A262" s="78">
        <v>10</v>
      </c>
      <c r="B262" s="78" t="s">
        <v>2331</v>
      </c>
      <c r="C262" s="78" t="s">
        <v>1673</v>
      </c>
      <c r="D262" s="78" t="s">
        <v>1674</v>
      </c>
      <c r="E262" s="207">
        <v>30309.12</v>
      </c>
      <c r="F262" s="79" t="s">
        <v>1696</v>
      </c>
      <c r="G262" s="78" t="s">
        <v>1697</v>
      </c>
    </row>
    <row r="263" spans="1:7" ht="10.5">
      <c r="A263" s="384" t="s">
        <v>2316</v>
      </c>
      <c r="B263" s="385"/>
      <c r="C263" s="385"/>
      <c r="D263" s="386"/>
      <c r="E263" s="23">
        <f>SUM(E253:E262)</f>
        <v>620563.31</v>
      </c>
      <c r="F263" s="35"/>
      <c r="G263" s="36"/>
    </row>
    <row r="264" spans="1:7" ht="10.5">
      <c r="A264" s="10"/>
      <c r="B264" s="10"/>
      <c r="C264" s="10"/>
      <c r="D264" s="10"/>
      <c r="E264" s="27"/>
      <c r="F264" s="237"/>
      <c r="G264" s="11"/>
    </row>
    <row r="265" spans="1:7" s="218" customFormat="1" ht="10.5">
      <c r="A265" s="217" t="s">
        <v>58</v>
      </c>
      <c r="E265" s="219"/>
      <c r="G265" s="26"/>
    </row>
    <row r="267" spans="1:7" ht="10.5" customHeight="1">
      <c r="A267" s="393" t="s">
        <v>2311</v>
      </c>
      <c r="B267" s="393" t="s">
        <v>2338</v>
      </c>
      <c r="C267" s="393" t="s">
        <v>2339</v>
      </c>
      <c r="D267" s="393" t="s">
        <v>2313</v>
      </c>
      <c r="E267" s="415" t="s">
        <v>2315</v>
      </c>
      <c r="F267" s="393" t="s">
        <v>2340</v>
      </c>
      <c r="G267" s="393" t="s">
        <v>2314</v>
      </c>
    </row>
    <row r="268" spans="1:7" ht="10.5">
      <c r="A268" s="393"/>
      <c r="B268" s="393"/>
      <c r="C268" s="393"/>
      <c r="D268" s="393"/>
      <c r="E268" s="415"/>
      <c r="F268" s="393"/>
      <c r="G268" s="393"/>
    </row>
    <row r="269" spans="1:7" ht="10.5">
      <c r="A269" s="387">
        <v>1</v>
      </c>
      <c r="B269" s="387" t="s">
        <v>1177</v>
      </c>
      <c r="C269" s="387"/>
      <c r="D269" s="387">
        <v>1890</v>
      </c>
      <c r="E269" s="390">
        <v>390158.48</v>
      </c>
      <c r="F269" s="32" t="s">
        <v>1789</v>
      </c>
      <c r="G269" s="30" t="s">
        <v>1791</v>
      </c>
    </row>
    <row r="270" spans="1:7" ht="10.5">
      <c r="A270" s="388"/>
      <c r="B270" s="388"/>
      <c r="C270" s="388"/>
      <c r="D270" s="388"/>
      <c r="E270" s="391"/>
      <c r="F270" s="3" t="s">
        <v>1792</v>
      </c>
      <c r="G270" s="4"/>
    </row>
    <row r="271" spans="1:7" ht="10.5">
      <c r="A271" s="388"/>
      <c r="B271" s="388"/>
      <c r="C271" s="388"/>
      <c r="D271" s="388"/>
      <c r="E271" s="391"/>
      <c r="F271" s="3" t="s">
        <v>1793</v>
      </c>
      <c r="G271" s="4"/>
    </row>
    <row r="272" spans="1:7" ht="10.5">
      <c r="A272" s="389"/>
      <c r="B272" s="389"/>
      <c r="C272" s="389"/>
      <c r="D272" s="389"/>
      <c r="E272" s="392"/>
      <c r="F272" s="3" t="s">
        <v>1794</v>
      </c>
      <c r="G272" s="4"/>
    </row>
    <row r="273" spans="1:7" ht="10.5">
      <c r="A273" s="384" t="s">
        <v>2316</v>
      </c>
      <c r="B273" s="385"/>
      <c r="C273" s="385"/>
      <c r="D273" s="386"/>
      <c r="E273" s="23">
        <f>E269</f>
        <v>390158.48</v>
      </c>
      <c r="F273" s="35"/>
      <c r="G273" s="36"/>
    </row>
    <row r="275" spans="1:7" s="218" customFormat="1" ht="10.5">
      <c r="A275" s="217" t="s">
        <v>493</v>
      </c>
      <c r="E275" s="219"/>
      <c r="G275" s="26"/>
    </row>
    <row r="276" spans="1:7" ht="10.5">
      <c r="A276" s="10"/>
      <c r="B276" s="10"/>
      <c r="C276" s="10"/>
      <c r="D276" s="10"/>
      <c r="E276" s="27"/>
      <c r="F276" s="13"/>
      <c r="G276" s="13"/>
    </row>
    <row r="277" spans="1:7" ht="10.5" customHeight="1">
      <c r="A277" s="393" t="s">
        <v>2311</v>
      </c>
      <c r="B277" s="393" t="s">
        <v>2338</v>
      </c>
      <c r="C277" s="393" t="s">
        <v>2339</v>
      </c>
      <c r="D277" s="393" t="s">
        <v>2313</v>
      </c>
      <c r="E277" s="430" t="s">
        <v>1026</v>
      </c>
      <c r="F277" s="393" t="s">
        <v>2340</v>
      </c>
      <c r="G277" s="393" t="s">
        <v>2314</v>
      </c>
    </row>
    <row r="278" spans="1:7" ht="10.5">
      <c r="A278" s="393"/>
      <c r="B278" s="393"/>
      <c r="C278" s="393"/>
      <c r="D278" s="393"/>
      <c r="E278" s="430"/>
      <c r="F278" s="393"/>
      <c r="G278" s="393"/>
    </row>
    <row r="279" spans="1:7" ht="10.5">
      <c r="A279" s="30">
        <v>1</v>
      </c>
      <c r="B279" s="30" t="s">
        <v>531</v>
      </c>
      <c r="C279" s="30"/>
      <c r="D279" s="30">
        <v>1984</v>
      </c>
      <c r="E279" s="340">
        <v>50000</v>
      </c>
      <c r="F279" s="32"/>
      <c r="G279" s="30" t="s">
        <v>532</v>
      </c>
    </row>
    <row r="280" spans="1:7" ht="10.5">
      <c r="A280" s="4">
        <v>2</v>
      </c>
      <c r="B280" s="4" t="s">
        <v>533</v>
      </c>
      <c r="C280" s="4" t="s">
        <v>534</v>
      </c>
      <c r="D280" s="4">
        <v>1985</v>
      </c>
      <c r="E280" s="340">
        <v>30000</v>
      </c>
      <c r="F280" s="3"/>
      <c r="G280" s="4" t="s">
        <v>535</v>
      </c>
    </row>
    <row r="281" spans="1:7" ht="10.5">
      <c r="A281" s="4">
        <v>3</v>
      </c>
      <c r="B281" s="4" t="s">
        <v>536</v>
      </c>
      <c r="C281" s="4" t="s">
        <v>537</v>
      </c>
      <c r="D281" s="57" t="s">
        <v>538</v>
      </c>
      <c r="E281" s="340">
        <v>250000</v>
      </c>
      <c r="F281" s="3" t="s">
        <v>2412</v>
      </c>
      <c r="G281" s="4" t="s">
        <v>539</v>
      </c>
    </row>
    <row r="282" spans="1:7" ht="10.5">
      <c r="A282" s="4">
        <v>4</v>
      </c>
      <c r="B282" s="4" t="s">
        <v>540</v>
      </c>
      <c r="C282" s="4" t="s">
        <v>541</v>
      </c>
      <c r="D282" s="4">
        <v>1979</v>
      </c>
      <c r="E282" s="340">
        <v>10000</v>
      </c>
      <c r="F282" s="3" t="s">
        <v>2412</v>
      </c>
      <c r="G282" s="4" t="s">
        <v>542</v>
      </c>
    </row>
    <row r="283" spans="1:7" ht="10.5">
      <c r="A283" s="384" t="s">
        <v>2316</v>
      </c>
      <c r="B283" s="385"/>
      <c r="C283" s="385"/>
      <c r="D283" s="386"/>
      <c r="E283" s="255">
        <f>SUM(E279:E282)</f>
        <v>340000</v>
      </c>
      <c r="F283" s="35"/>
      <c r="G283" s="36"/>
    </row>
    <row r="285" spans="1:7" s="218" customFormat="1" ht="10.5">
      <c r="A285" s="217" t="s">
        <v>347</v>
      </c>
      <c r="E285" s="219"/>
      <c r="G285" s="26"/>
    </row>
    <row r="287" spans="1:7" ht="10.5" customHeight="1">
      <c r="A287" s="393" t="s">
        <v>2311</v>
      </c>
      <c r="B287" s="393" t="s">
        <v>2338</v>
      </c>
      <c r="C287" s="393" t="s">
        <v>2339</v>
      </c>
      <c r="D287" s="393" t="s">
        <v>2313</v>
      </c>
      <c r="E287" s="415" t="s">
        <v>2315</v>
      </c>
      <c r="F287" s="393" t="s">
        <v>2340</v>
      </c>
      <c r="G287" s="393" t="s">
        <v>2314</v>
      </c>
    </row>
    <row r="288" spans="1:7" ht="10.5">
      <c r="A288" s="393"/>
      <c r="B288" s="393"/>
      <c r="C288" s="393"/>
      <c r="D288" s="393"/>
      <c r="E288" s="415"/>
      <c r="F288" s="393"/>
      <c r="G288" s="393"/>
    </row>
    <row r="289" spans="1:7" ht="10.5">
      <c r="A289" s="30">
        <v>1</v>
      </c>
      <c r="B289" s="30" t="s">
        <v>348</v>
      </c>
      <c r="C289" s="30" t="s">
        <v>349</v>
      </c>
      <c r="D289" s="30">
        <v>1993</v>
      </c>
      <c r="E289" s="31">
        <v>5756.78</v>
      </c>
      <c r="F289" s="32"/>
      <c r="G289" s="30"/>
    </row>
    <row r="290" spans="1:7" ht="10.5">
      <c r="A290" s="4">
        <v>2</v>
      </c>
      <c r="B290" s="4" t="s">
        <v>1207</v>
      </c>
      <c r="C290" s="4" t="s">
        <v>350</v>
      </c>
      <c r="D290" s="4">
        <v>1928</v>
      </c>
      <c r="E290" s="20">
        <v>87152.62</v>
      </c>
      <c r="F290" s="3"/>
      <c r="G290" s="4"/>
    </row>
    <row r="291" spans="1:7" ht="10.5">
      <c r="A291" s="4">
        <v>3</v>
      </c>
      <c r="B291" s="4" t="s">
        <v>351</v>
      </c>
      <c r="C291" s="4" t="s">
        <v>94</v>
      </c>
      <c r="D291" s="4">
        <v>1994</v>
      </c>
      <c r="E291" s="20">
        <v>1069263.73</v>
      </c>
      <c r="F291" s="3"/>
      <c r="G291" s="4"/>
    </row>
    <row r="292" spans="1:7" ht="10.5">
      <c r="A292" s="4">
        <v>4</v>
      </c>
      <c r="B292" s="4" t="s">
        <v>162</v>
      </c>
      <c r="C292" s="4" t="s">
        <v>97</v>
      </c>
      <c r="D292" s="4">
        <v>2003</v>
      </c>
      <c r="E292" s="20">
        <v>1669277.74</v>
      </c>
      <c r="F292" s="3"/>
      <c r="G292" s="4"/>
    </row>
    <row r="293" spans="1:7" ht="10.5">
      <c r="A293" s="4">
        <v>5</v>
      </c>
      <c r="B293" s="4" t="s">
        <v>352</v>
      </c>
      <c r="C293" s="4" t="s">
        <v>353</v>
      </c>
      <c r="D293" s="4">
        <v>2003</v>
      </c>
      <c r="E293" s="20">
        <v>1474705.7</v>
      </c>
      <c r="F293" s="3"/>
      <c r="G293" s="4"/>
    </row>
    <row r="294" spans="1:7" ht="10.5">
      <c r="A294" s="4">
        <v>6</v>
      </c>
      <c r="B294" s="4" t="s">
        <v>354</v>
      </c>
      <c r="C294" s="4" t="s">
        <v>355</v>
      </c>
      <c r="D294" s="4">
        <v>2004</v>
      </c>
      <c r="E294" s="20">
        <v>40990.64</v>
      </c>
      <c r="F294" s="3"/>
      <c r="G294" s="4"/>
    </row>
    <row r="295" spans="1:7" ht="21">
      <c r="A295" s="4">
        <v>7</v>
      </c>
      <c r="B295" s="4" t="s">
        <v>356</v>
      </c>
      <c r="C295" s="4" t="s">
        <v>357</v>
      </c>
      <c r="D295" s="4">
        <v>2004</v>
      </c>
      <c r="E295" s="20">
        <v>250196.18</v>
      </c>
      <c r="F295" s="3"/>
      <c r="G295" s="4"/>
    </row>
    <row r="296" spans="1:7" ht="10.5">
      <c r="A296" s="384" t="s">
        <v>2316</v>
      </c>
      <c r="B296" s="385"/>
      <c r="C296" s="385"/>
      <c r="D296" s="386"/>
      <c r="E296" s="23">
        <f>SUM(E289:E295)</f>
        <v>4597343.39</v>
      </c>
      <c r="F296" s="35"/>
      <c r="G296" s="36"/>
    </row>
    <row r="298" spans="1:7" s="218" customFormat="1" ht="10.5">
      <c r="A298" s="223" t="s">
        <v>494</v>
      </c>
      <c r="B298" s="239"/>
      <c r="D298" s="239"/>
      <c r="E298" s="239"/>
      <c r="F298" s="239"/>
      <c r="G298" s="238"/>
    </row>
    <row r="299" spans="1:7" ht="10.5">
      <c r="A299" s="80"/>
      <c r="B299" s="80"/>
      <c r="C299" s="80"/>
      <c r="D299" s="80"/>
      <c r="E299" s="208"/>
      <c r="F299" s="80"/>
      <c r="G299" s="80"/>
    </row>
    <row r="300" spans="1:7" ht="10.5" customHeight="1">
      <c r="A300" s="393" t="s">
        <v>2311</v>
      </c>
      <c r="B300" s="393" t="s">
        <v>2338</v>
      </c>
      <c r="C300" s="393" t="s">
        <v>2339</v>
      </c>
      <c r="D300" s="393" t="s">
        <v>2313</v>
      </c>
      <c r="E300" s="415" t="s">
        <v>2315</v>
      </c>
      <c r="F300" s="393" t="s">
        <v>2340</v>
      </c>
      <c r="G300" s="393" t="s">
        <v>2314</v>
      </c>
    </row>
    <row r="301" spans="1:7" ht="10.5">
      <c r="A301" s="393"/>
      <c r="B301" s="393"/>
      <c r="C301" s="393"/>
      <c r="D301" s="393"/>
      <c r="E301" s="415"/>
      <c r="F301" s="393"/>
      <c r="G301" s="393"/>
    </row>
    <row r="302" spans="1:7" ht="21">
      <c r="A302" s="30">
        <v>1</v>
      </c>
      <c r="B302" s="30" t="s">
        <v>384</v>
      </c>
      <c r="C302" s="30" t="s">
        <v>385</v>
      </c>
      <c r="D302" s="30">
        <v>1974</v>
      </c>
      <c r="E302" s="31">
        <v>429020</v>
      </c>
      <c r="F302" s="32" t="s">
        <v>386</v>
      </c>
      <c r="G302" s="30" t="s">
        <v>387</v>
      </c>
    </row>
    <row r="303" spans="1:7" ht="10.5">
      <c r="A303" s="384" t="s">
        <v>2316</v>
      </c>
      <c r="B303" s="385"/>
      <c r="C303" s="385"/>
      <c r="D303" s="386"/>
      <c r="E303" s="23">
        <f>E302</f>
        <v>429020</v>
      </c>
      <c r="F303" s="35"/>
      <c r="G303" s="36"/>
    </row>
    <row r="305" spans="1:7" s="218" customFormat="1" ht="10.5">
      <c r="A305" s="217" t="s">
        <v>495</v>
      </c>
      <c r="E305" s="219"/>
      <c r="G305" s="26"/>
    </row>
    <row r="307" spans="1:7" ht="10.5" customHeight="1">
      <c r="A307" s="393" t="s">
        <v>2311</v>
      </c>
      <c r="B307" s="393" t="s">
        <v>2338</v>
      </c>
      <c r="C307" s="393" t="s">
        <v>2339</v>
      </c>
      <c r="D307" s="393" t="s">
        <v>2313</v>
      </c>
      <c r="E307" s="415" t="s">
        <v>2315</v>
      </c>
      <c r="F307" s="393" t="s">
        <v>2340</v>
      </c>
      <c r="G307" s="393" t="s">
        <v>2314</v>
      </c>
    </row>
    <row r="308" spans="1:7" ht="10.5">
      <c r="A308" s="393"/>
      <c r="B308" s="393"/>
      <c r="C308" s="393"/>
      <c r="D308" s="393"/>
      <c r="E308" s="415"/>
      <c r="F308" s="393"/>
      <c r="G308" s="393"/>
    </row>
    <row r="309" spans="1:7" ht="10.5">
      <c r="A309" s="30">
        <v>1</v>
      </c>
      <c r="B309" s="30" t="s">
        <v>428</v>
      </c>
      <c r="C309" s="30" t="s">
        <v>429</v>
      </c>
      <c r="D309" s="30" t="s">
        <v>430</v>
      </c>
      <c r="E309" s="201">
        <v>890814.36</v>
      </c>
      <c r="F309" s="32" t="s">
        <v>431</v>
      </c>
      <c r="G309" s="30"/>
    </row>
    <row r="310" spans="1:7" ht="10.5">
      <c r="A310" s="4">
        <v>2</v>
      </c>
      <c r="B310" s="4" t="s">
        <v>432</v>
      </c>
      <c r="C310" s="4" t="s">
        <v>429</v>
      </c>
      <c r="D310" s="4" t="s">
        <v>433</v>
      </c>
      <c r="E310" s="202">
        <v>8319</v>
      </c>
      <c r="F310" s="3" t="s">
        <v>431</v>
      </c>
      <c r="G310" s="4"/>
    </row>
    <row r="311" spans="1:7" ht="10.5">
      <c r="A311" s="4">
        <v>3</v>
      </c>
      <c r="B311" s="4" t="s">
        <v>434</v>
      </c>
      <c r="C311" s="4"/>
      <c r="D311" s="4" t="s">
        <v>435</v>
      </c>
      <c r="E311" s="202">
        <v>21206</v>
      </c>
      <c r="F311" s="3"/>
      <c r="G311" s="4"/>
    </row>
    <row r="312" spans="1:7" ht="10.5">
      <c r="A312" s="4">
        <v>4</v>
      </c>
      <c r="B312" s="4" t="s">
        <v>166</v>
      </c>
      <c r="C312" s="4" t="s">
        <v>429</v>
      </c>
      <c r="D312" s="4" t="s">
        <v>430</v>
      </c>
      <c r="E312" s="202">
        <v>104658</v>
      </c>
      <c r="F312" s="3"/>
      <c r="G312" s="4"/>
    </row>
    <row r="313" spans="1:7" ht="10.5">
      <c r="A313" s="4">
        <v>5</v>
      </c>
      <c r="B313" s="4" t="s">
        <v>436</v>
      </c>
      <c r="C313" s="4"/>
      <c r="D313" s="4" t="s">
        <v>437</v>
      </c>
      <c r="E313" s="202">
        <v>55619.4</v>
      </c>
      <c r="F313" s="3"/>
      <c r="G313" s="4"/>
    </row>
    <row r="314" spans="1:7" ht="10.5">
      <c r="A314" s="384" t="s">
        <v>2316</v>
      </c>
      <c r="B314" s="385"/>
      <c r="C314" s="385"/>
      <c r="D314" s="386"/>
      <c r="E314" s="23">
        <f>SUM(E309:E313)</f>
        <v>1080616.76</v>
      </c>
      <c r="F314" s="23"/>
      <c r="G314" s="36"/>
    </row>
    <row r="316" spans="1:7" s="218" customFormat="1" ht="10.5">
      <c r="A316" s="217" t="s">
        <v>496</v>
      </c>
      <c r="E316" s="219"/>
      <c r="G316" s="26"/>
    </row>
    <row r="318" spans="1:7" ht="10.5" customHeight="1">
      <c r="A318" s="393" t="s">
        <v>2311</v>
      </c>
      <c r="B318" s="393" t="s">
        <v>2338</v>
      </c>
      <c r="C318" s="393" t="s">
        <v>2339</v>
      </c>
      <c r="D318" s="393" t="s">
        <v>2313</v>
      </c>
      <c r="E318" s="415" t="s">
        <v>2315</v>
      </c>
      <c r="F318" s="393" t="s">
        <v>2340</v>
      </c>
      <c r="G318" s="393" t="s">
        <v>2314</v>
      </c>
    </row>
    <row r="319" spans="1:7" ht="10.5">
      <c r="A319" s="393"/>
      <c r="B319" s="393"/>
      <c r="C319" s="393"/>
      <c r="D319" s="393"/>
      <c r="E319" s="415"/>
      <c r="F319" s="393"/>
      <c r="G319" s="393"/>
    </row>
    <row r="320" spans="1:7" ht="21">
      <c r="A320" s="38">
        <v>1</v>
      </c>
      <c r="B320" s="4" t="s">
        <v>428</v>
      </c>
      <c r="C320" s="33"/>
      <c r="D320" s="17">
        <v>1911</v>
      </c>
      <c r="E320" s="102">
        <v>488790.1</v>
      </c>
      <c r="F320" s="45" t="s">
        <v>449</v>
      </c>
      <c r="G320" s="37" t="s">
        <v>450</v>
      </c>
    </row>
    <row r="321" spans="1:7" ht="21">
      <c r="A321" s="17">
        <v>2</v>
      </c>
      <c r="B321" s="4" t="s">
        <v>451</v>
      </c>
      <c r="C321" s="33"/>
      <c r="D321" s="17">
        <v>1948</v>
      </c>
      <c r="E321" s="102">
        <v>203449.68</v>
      </c>
      <c r="F321" s="45" t="s">
        <v>449</v>
      </c>
      <c r="G321" s="4" t="s">
        <v>450</v>
      </c>
    </row>
    <row r="322" spans="1:7" ht="10.5">
      <c r="A322" s="17">
        <v>3</v>
      </c>
      <c r="B322" s="4" t="s">
        <v>1215</v>
      </c>
      <c r="C322" s="4"/>
      <c r="D322" s="33"/>
      <c r="E322" s="93">
        <v>5941.74</v>
      </c>
      <c r="F322" s="45" t="s">
        <v>173</v>
      </c>
      <c r="G322" s="4" t="s">
        <v>450</v>
      </c>
    </row>
    <row r="323" spans="1:7" ht="21">
      <c r="A323" s="17">
        <v>4</v>
      </c>
      <c r="B323" s="4" t="s">
        <v>452</v>
      </c>
      <c r="C323" s="4"/>
      <c r="D323" s="33"/>
      <c r="E323" s="93">
        <v>3099.25</v>
      </c>
      <c r="F323" s="45" t="s">
        <v>453</v>
      </c>
      <c r="G323" s="4" t="s">
        <v>450</v>
      </c>
    </row>
    <row r="324" spans="1:7" ht="10.5">
      <c r="A324" s="17">
        <v>5</v>
      </c>
      <c r="B324" s="4" t="s">
        <v>166</v>
      </c>
      <c r="C324" s="4"/>
      <c r="D324" s="33"/>
      <c r="E324" s="93">
        <v>40059.06</v>
      </c>
      <c r="F324" s="45"/>
      <c r="G324" s="4" t="s">
        <v>450</v>
      </c>
    </row>
    <row r="325" spans="1:7" ht="10.5">
      <c r="A325" s="17">
        <v>6</v>
      </c>
      <c r="B325" s="4" t="s">
        <v>454</v>
      </c>
      <c r="C325" s="4"/>
      <c r="D325" s="5"/>
      <c r="E325" s="93">
        <v>354977.34</v>
      </c>
      <c r="F325" s="3"/>
      <c r="G325" s="4"/>
    </row>
    <row r="326" spans="1:7" ht="10.5">
      <c r="A326" s="384" t="s">
        <v>2316</v>
      </c>
      <c r="B326" s="385"/>
      <c r="C326" s="385"/>
      <c r="D326" s="386"/>
      <c r="E326" s="23">
        <f>SUM(E320:E325)</f>
        <v>1096317.1700000002</v>
      </c>
      <c r="F326" s="23"/>
      <c r="G326" s="36"/>
    </row>
    <row r="328" spans="1:7" s="218" customFormat="1" ht="10.5">
      <c r="A328" s="217" t="s">
        <v>497</v>
      </c>
      <c r="E328" s="219"/>
      <c r="G328" s="26"/>
    </row>
    <row r="329" spans="1:7" ht="10.5">
      <c r="A329" s="10"/>
      <c r="B329" s="10"/>
      <c r="C329" s="10"/>
      <c r="D329" s="10"/>
      <c r="E329" s="27"/>
      <c r="F329" s="13"/>
      <c r="G329" s="13"/>
    </row>
    <row r="330" spans="1:7" ht="10.5" customHeight="1">
      <c r="A330" s="425" t="s">
        <v>2311</v>
      </c>
      <c r="B330" s="425" t="s">
        <v>2338</v>
      </c>
      <c r="C330" s="425" t="s">
        <v>2339</v>
      </c>
      <c r="D330" s="425" t="s">
        <v>2313</v>
      </c>
      <c r="E330" s="428" t="s">
        <v>2315</v>
      </c>
      <c r="F330" s="425" t="s">
        <v>2340</v>
      </c>
      <c r="G330" s="425" t="s">
        <v>2314</v>
      </c>
    </row>
    <row r="331" spans="1:7" ht="10.5">
      <c r="A331" s="426"/>
      <c r="B331" s="426"/>
      <c r="C331" s="426"/>
      <c r="D331" s="426"/>
      <c r="E331" s="429"/>
      <c r="F331" s="426"/>
      <c r="G331" s="426"/>
    </row>
    <row r="332" spans="1:7" ht="42">
      <c r="A332" s="4">
        <v>1</v>
      </c>
      <c r="B332" s="4" t="s">
        <v>351</v>
      </c>
      <c r="C332" s="17" t="s">
        <v>94</v>
      </c>
      <c r="D332" s="17">
        <v>1965</v>
      </c>
      <c r="E332" s="202">
        <f>661008.32+28206.4</f>
        <v>689214.72</v>
      </c>
      <c r="F332" s="60" t="s">
        <v>1375</v>
      </c>
      <c r="G332" s="17" t="s">
        <v>1376</v>
      </c>
    </row>
    <row r="333" spans="1:7" ht="42">
      <c r="A333" s="4">
        <v>2</v>
      </c>
      <c r="B333" s="4" t="s">
        <v>351</v>
      </c>
      <c r="C333" s="17" t="s">
        <v>94</v>
      </c>
      <c r="D333" s="17"/>
      <c r="E333" s="202">
        <v>22259.26</v>
      </c>
      <c r="F333" s="60" t="s">
        <v>1375</v>
      </c>
      <c r="G333" s="17" t="s">
        <v>1376</v>
      </c>
    </row>
    <row r="334" spans="1:7" ht="21">
      <c r="A334" s="4">
        <v>3</v>
      </c>
      <c r="B334" s="4" t="s">
        <v>307</v>
      </c>
      <c r="C334" s="17" t="s">
        <v>308</v>
      </c>
      <c r="D334" s="17">
        <v>1965</v>
      </c>
      <c r="E334" s="202">
        <v>341002.73</v>
      </c>
      <c r="F334" s="60" t="s">
        <v>309</v>
      </c>
      <c r="G334" s="17" t="s">
        <v>310</v>
      </c>
    </row>
    <row r="335" spans="1:7" ht="10.5">
      <c r="A335" s="4">
        <v>4</v>
      </c>
      <c r="B335" s="4" t="s">
        <v>311</v>
      </c>
      <c r="C335" s="17"/>
      <c r="D335" s="17">
        <v>1965</v>
      </c>
      <c r="E335" s="202">
        <v>39355.29</v>
      </c>
      <c r="F335" s="17" t="s">
        <v>312</v>
      </c>
      <c r="G335" s="17" t="s">
        <v>310</v>
      </c>
    </row>
    <row r="336" spans="1:7" ht="10.5">
      <c r="A336" s="4">
        <v>5</v>
      </c>
      <c r="B336" s="4" t="s">
        <v>313</v>
      </c>
      <c r="C336" s="17"/>
      <c r="D336" s="17">
        <v>1967</v>
      </c>
      <c r="E336" s="202">
        <v>34077.33</v>
      </c>
      <c r="F336" s="42"/>
      <c r="G336" s="17"/>
    </row>
    <row r="337" spans="1:7" ht="10.5">
      <c r="A337" s="4">
        <v>6</v>
      </c>
      <c r="B337" s="4" t="s">
        <v>166</v>
      </c>
      <c r="C337" s="17"/>
      <c r="D337" s="17">
        <v>1983</v>
      </c>
      <c r="E337" s="202">
        <v>21111.88</v>
      </c>
      <c r="F337" s="42"/>
      <c r="G337" s="17"/>
    </row>
    <row r="338" spans="1:7" ht="10.5">
      <c r="A338" s="393" t="s">
        <v>2316</v>
      </c>
      <c r="B338" s="393"/>
      <c r="C338" s="393"/>
      <c r="D338" s="393"/>
      <c r="E338" s="16">
        <f>SUM(E332:E337)</f>
        <v>1147021.21</v>
      </c>
      <c r="F338" s="16"/>
      <c r="G338" s="4"/>
    </row>
    <row r="340" spans="1:7" s="218" customFormat="1" ht="10.5">
      <c r="A340" s="217" t="s">
        <v>1425</v>
      </c>
      <c r="E340" s="219"/>
      <c r="G340" s="26"/>
    </row>
    <row r="342" spans="1:7" ht="10.5">
      <c r="A342" s="10"/>
      <c r="B342" s="10"/>
      <c r="C342" s="10"/>
      <c r="D342" s="10"/>
      <c r="E342" s="27"/>
      <c r="F342" s="13"/>
      <c r="G342" s="13"/>
    </row>
    <row r="343" spans="1:7" ht="10.5" customHeight="1">
      <c r="A343" s="393" t="s">
        <v>2311</v>
      </c>
      <c r="B343" s="393" t="s">
        <v>2338</v>
      </c>
      <c r="C343" s="393" t="s">
        <v>2339</v>
      </c>
      <c r="D343" s="393" t="s">
        <v>2313</v>
      </c>
      <c r="E343" s="415" t="s">
        <v>2315</v>
      </c>
      <c r="F343" s="393" t="s">
        <v>2340</v>
      </c>
      <c r="G343" s="393" t="s">
        <v>2314</v>
      </c>
    </row>
    <row r="344" spans="1:7" ht="10.5">
      <c r="A344" s="393"/>
      <c r="B344" s="393"/>
      <c r="C344" s="393"/>
      <c r="D344" s="393"/>
      <c r="E344" s="415"/>
      <c r="F344" s="393"/>
      <c r="G344" s="393"/>
    </row>
    <row r="345" spans="1:7" ht="10.5" customHeight="1">
      <c r="A345" s="30">
        <v>1</v>
      </c>
      <c r="B345" s="30" t="s">
        <v>351</v>
      </c>
      <c r="C345" s="38" t="s">
        <v>94</v>
      </c>
      <c r="D345" s="30">
        <v>1965</v>
      </c>
      <c r="E345" s="31">
        <v>806317.9</v>
      </c>
      <c r="F345" s="419" t="s">
        <v>1420</v>
      </c>
      <c r="G345" s="387" t="s">
        <v>1421</v>
      </c>
    </row>
    <row r="346" spans="1:7" ht="10.5">
      <c r="A346" s="4">
        <v>2</v>
      </c>
      <c r="B346" s="4" t="s">
        <v>2318</v>
      </c>
      <c r="C346" s="17" t="s">
        <v>1422</v>
      </c>
      <c r="D346" s="4">
        <v>1971</v>
      </c>
      <c r="E346" s="20">
        <v>2160.8</v>
      </c>
      <c r="F346" s="420"/>
      <c r="G346" s="388"/>
    </row>
    <row r="347" spans="1:7" ht="10.5">
      <c r="A347" s="4">
        <v>3</v>
      </c>
      <c r="B347" s="4" t="s">
        <v>166</v>
      </c>
      <c r="C347" s="17" t="s">
        <v>1423</v>
      </c>
      <c r="D347" s="4">
        <v>1967</v>
      </c>
      <c r="E347" s="20">
        <v>25857.2</v>
      </c>
      <c r="F347" s="420"/>
      <c r="G347" s="388"/>
    </row>
    <row r="348" spans="1:7" ht="10.5">
      <c r="A348" s="4">
        <v>4</v>
      </c>
      <c r="B348" s="4" t="s">
        <v>1424</v>
      </c>
      <c r="C348" s="17"/>
      <c r="D348" s="4">
        <v>1988</v>
      </c>
      <c r="E348" s="20">
        <v>47265.4</v>
      </c>
      <c r="F348" s="421"/>
      <c r="G348" s="389"/>
    </row>
    <row r="349" spans="1:7" ht="10.5">
      <c r="A349" s="384" t="s">
        <v>2316</v>
      </c>
      <c r="B349" s="385"/>
      <c r="C349" s="385"/>
      <c r="D349" s="386"/>
      <c r="E349" s="23">
        <f>SUM(E345:E348)</f>
        <v>881601.3</v>
      </c>
      <c r="F349" s="23"/>
      <c r="G349" s="36"/>
    </row>
    <row r="351" spans="1:7" s="218" customFormat="1" ht="10.5" customHeight="1">
      <c r="A351" s="215" t="s">
        <v>498</v>
      </c>
      <c r="B351" s="215"/>
      <c r="C351" s="215"/>
      <c r="E351" s="219"/>
      <c r="G351" s="26"/>
    </row>
    <row r="352" spans="1:7" ht="10.5">
      <c r="A352" s="10"/>
      <c r="B352" s="10"/>
      <c r="C352" s="10"/>
      <c r="D352" s="10"/>
      <c r="E352" s="27"/>
      <c r="F352" s="13"/>
      <c r="G352" s="13"/>
    </row>
    <row r="353" spans="1:7" ht="10.5" customHeight="1">
      <c r="A353" s="393" t="s">
        <v>2311</v>
      </c>
      <c r="B353" s="393" t="s">
        <v>2338</v>
      </c>
      <c r="C353" s="393" t="s">
        <v>2339</v>
      </c>
      <c r="D353" s="393" t="s">
        <v>2313</v>
      </c>
      <c r="E353" s="415" t="s">
        <v>2315</v>
      </c>
      <c r="F353" s="393" t="s">
        <v>2340</v>
      </c>
      <c r="G353" s="393" t="s">
        <v>2314</v>
      </c>
    </row>
    <row r="354" spans="1:7" ht="10.5">
      <c r="A354" s="393"/>
      <c r="B354" s="393"/>
      <c r="C354" s="393"/>
      <c r="D354" s="393"/>
      <c r="E354" s="415"/>
      <c r="F354" s="393"/>
      <c r="G354" s="393"/>
    </row>
    <row r="355" spans="1:7" ht="42">
      <c r="A355" s="83">
        <v>1</v>
      </c>
      <c r="B355" s="83" t="s">
        <v>157</v>
      </c>
      <c r="C355" s="83" t="s">
        <v>94</v>
      </c>
      <c r="D355" s="83">
        <v>1973</v>
      </c>
      <c r="E355" s="210">
        <v>122633.38</v>
      </c>
      <c r="F355" s="84" t="s">
        <v>1450</v>
      </c>
      <c r="G355" s="85" t="s">
        <v>1451</v>
      </c>
    </row>
    <row r="356" spans="1:7" ht="21">
      <c r="A356" s="86">
        <v>2</v>
      </c>
      <c r="B356" s="85" t="s">
        <v>1452</v>
      </c>
      <c r="C356" s="86" t="s">
        <v>1453</v>
      </c>
      <c r="D356" s="86">
        <v>1974</v>
      </c>
      <c r="E356" s="211">
        <v>124752.18</v>
      </c>
      <c r="F356" s="84" t="s">
        <v>1454</v>
      </c>
      <c r="G356" s="85" t="s">
        <v>1451</v>
      </c>
    </row>
    <row r="357" spans="1:7" ht="10.5">
      <c r="A357" s="384" t="s">
        <v>2316</v>
      </c>
      <c r="B357" s="385"/>
      <c r="C357" s="385"/>
      <c r="D357" s="386"/>
      <c r="E357" s="23">
        <f>SUM(E355:E356)</f>
        <v>247385.56</v>
      </c>
      <c r="F357" s="35"/>
      <c r="G357" s="36"/>
    </row>
    <row r="359" spans="1:7" s="218" customFormat="1" ht="10.5">
      <c r="A359" s="427" t="s">
        <v>61</v>
      </c>
      <c r="B359" s="427"/>
      <c r="C359" s="427"/>
      <c r="E359" s="219"/>
      <c r="G359" s="26"/>
    </row>
    <row r="360" spans="1:7" ht="10.5">
      <c r="A360" s="10"/>
      <c r="B360" s="10"/>
      <c r="C360" s="10"/>
      <c r="D360" s="10"/>
      <c r="E360" s="27"/>
      <c r="F360" s="13"/>
      <c r="G360" s="13"/>
    </row>
    <row r="361" spans="1:7" ht="10.5" customHeight="1">
      <c r="A361" s="393" t="s">
        <v>2311</v>
      </c>
      <c r="B361" s="393" t="s">
        <v>2338</v>
      </c>
      <c r="C361" s="393" t="s">
        <v>2339</v>
      </c>
      <c r="D361" s="393" t="s">
        <v>2313</v>
      </c>
      <c r="E361" s="415" t="s">
        <v>2315</v>
      </c>
      <c r="F361" s="393" t="s">
        <v>2340</v>
      </c>
      <c r="G361" s="393" t="s">
        <v>2314</v>
      </c>
    </row>
    <row r="362" spans="1:7" ht="10.5">
      <c r="A362" s="393"/>
      <c r="B362" s="393"/>
      <c r="C362" s="393"/>
      <c r="D362" s="393"/>
      <c r="E362" s="415"/>
      <c r="F362" s="393"/>
      <c r="G362" s="393"/>
    </row>
    <row r="363" spans="1:7" ht="10.5">
      <c r="A363" s="83">
        <v>1</v>
      </c>
      <c r="B363" s="83" t="s">
        <v>62</v>
      </c>
      <c r="C363" s="83" t="s">
        <v>63</v>
      </c>
      <c r="D363" s="83">
        <v>1974</v>
      </c>
      <c r="E363" s="210">
        <v>866612.17</v>
      </c>
      <c r="F363" s="84" t="s">
        <v>64</v>
      </c>
      <c r="G363" s="85" t="s">
        <v>65</v>
      </c>
    </row>
    <row r="364" spans="1:7" ht="10.5">
      <c r="A364" s="83">
        <v>2</v>
      </c>
      <c r="B364" s="83" t="s">
        <v>1586</v>
      </c>
      <c r="C364" s="83"/>
      <c r="D364" s="83">
        <v>2004</v>
      </c>
      <c r="E364" s="210">
        <v>3110331.04</v>
      </c>
      <c r="F364" s="84" t="s">
        <v>66</v>
      </c>
      <c r="G364" s="85" t="s">
        <v>67</v>
      </c>
    </row>
    <row r="365" spans="1:7" ht="10.5">
      <c r="A365" s="86">
        <v>3</v>
      </c>
      <c r="B365" s="85" t="s">
        <v>68</v>
      </c>
      <c r="C365" s="86"/>
      <c r="D365" s="86">
        <v>2004</v>
      </c>
      <c r="E365" s="211">
        <v>116654.61</v>
      </c>
      <c r="F365" s="84"/>
      <c r="G365" s="85" t="s">
        <v>67</v>
      </c>
    </row>
    <row r="366" spans="1:7" ht="10.5">
      <c r="A366" s="384" t="s">
        <v>2316</v>
      </c>
      <c r="B366" s="385"/>
      <c r="C366" s="385"/>
      <c r="D366" s="386"/>
      <c r="E366" s="23">
        <f>SUM(E363:E365)</f>
        <v>4093597.82</v>
      </c>
      <c r="F366" s="35"/>
      <c r="G366" s="36"/>
    </row>
    <row r="367" ht="10.5">
      <c r="E367" s="323">
        <f>E366+E357+E349+E338+E326+E314+E303+E296+E273+E263+E247+E233+E211+E200+E190+E183+E166+E156+E135+E123+E107+E89+E55+E44+E33+E17+E283</f>
        <v>39818779.68000001</v>
      </c>
    </row>
  </sheetData>
  <mergeCells count="269">
    <mergeCell ref="A1:G1"/>
    <mergeCell ref="E237:E238"/>
    <mergeCell ref="F237:F238"/>
    <mergeCell ref="A247:D247"/>
    <mergeCell ref="E245:F245"/>
    <mergeCell ref="E246:F246"/>
    <mergeCell ref="G237:G238"/>
    <mergeCell ref="A237:A238"/>
    <mergeCell ref="B237:B238"/>
    <mergeCell ref="C237:C238"/>
    <mergeCell ref="D237:D238"/>
    <mergeCell ref="A233:D233"/>
    <mergeCell ref="G216:G217"/>
    <mergeCell ref="A216:A217"/>
    <mergeCell ref="B216:B217"/>
    <mergeCell ref="C216:C217"/>
    <mergeCell ref="D216:D217"/>
    <mergeCell ref="E216:E217"/>
    <mergeCell ref="F216:F217"/>
    <mergeCell ref="E218:E223"/>
    <mergeCell ref="G204:G205"/>
    <mergeCell ref="E204:E205"/>
    <mergeCell ref="F204:F205"/>
    <mergeCell ref="A211:D211"/>
    <mergeCell ref="A204:A205"/>
    <mergeCell ref="B204:B205"/>
    <mergeCell ref="C204:C205"/>
    <mergeCell ref="D204:D205"/>
    <mergeCell ref="A200:D200"/>
    <mergeCell ref="G194:G195"/>
    <mergeCell ref="A190:D190"/>
    <mergeCell ref="A194:A195"/>
    <mergeCell ref="B194:B195"/>
    <mergeCell ref="C194:C195"/>
    <mergeCell ref="D194:D195"/>
    <mergeCell ref="E194:E195"/>
    <mergeCell ref="F194:F195"/>
    <mergeCell ref="G187:G188"/>
    <mergeCell ref="E187:E188"/>
    <mergeCell ref="F187:F188"/>
    <mergeCell ref="A187:A188"/>
    <mergeCell ref="B187:B188"/>
    <mergeCell ref="C187:C188"/>
    <mergeCell ref="D187:D188"/>
    <mergeCell ref="A183:D183"/>
    <mergeCell ref="G170:G171"/>
    <mergeCell ref="A166:D166"/>
    <mergeCell ref="A170:A171"/>
    <mergeCell ref="B170:B171"/>
    <mergeCell ref="C170:C171"/>
    <mergeCell ref="D170:D171"/>
    <mergeCell ref="E170:E171"/>
    <mergeCell ref="F170:F171"/>
    <mergeCell ref="G160:G161"/>
    <mergeCell ref="E160:E161"/>
    <mergeCell ref="F160:F161"/>
    <mergeCell ref="A160:A161"/>
    <mergeCell ref="B160:B161"/>
    <mergeCell ref="C160:C161"/>
    <mergeCell ref="D160:D161"/>
    <mergeCell ref="A156:D156"/>
    <mergeCell ref="G139:G140"/>
    <mergeCell ref="A135:D135"/>
    <mergeCell ref="A139:A140"/>
    <mergeCell ref="B139:B140"/>
    <mergeCell ref="C139:C140"/>
    <mergeCell ref="D139:D140"/>
    <mergeCell ref="E139:E140"/>
    <mergeCell ref="F139:F140"/>
    <mergeCell ref="G111:G112"/>
    <mergeCell ref="A127:A128"/>
    <mergeCell ref="B127:B128"/>
    <mergeCell ref="C127:C128"/>
    <mergeCell ref="D127:D128"/>
    <mergeCell ref="G127:G128"/>
    <mergeCell ref="E127:E128"/>
    <mergeCell ref="F127:F128"/>
    <mergeCell ref="A123:D123"/>
    <mergeCell ref="A107:D107"/>
    <mergeCell ref="G93:G94"/>
    <mergeCell ref="A111:A112"/>
    <mergeCell ref="B111:B112"/>
    <mergeCell ref="C111:C112"/>
    <mergeCell ref="D111:D112"/>
    <mergeCell ref="E111:E112"/>
    <mergeCell ref="F111:F112"/>
    <mergeCell ref="E93:E94"/>
    <mergeCell ref="F93:F94"/>
    <mergeCell ref="F59:F60"/>
    <mergeCell ref="E87:E88"/>
    <mergeCell ref="A89:D89"/>
    <mergeCell ref="A93:A94"/>
    <mergeCell ref="B93:B94"/>
    <mergeCell ref="C93:C94"/>
    <mergeCell ref="D93:D94"/>
    <mergeCell ref="A55:D55"/>
    <mergeCell ref="G48:G49"/>
    <mergeCell ref="A59:A60"/>
    <mergeCell ref="B59:B60"/>
    <mergeCell ref="C59:C60"/>
    <mergeCell ref="D59:D60"/>
    <mergeCell ref="E48:E49"/>
    <mergeCell ref="F48:F49"/>
    <mergeCell ref="G59:G60"/>
    <mergeCell ref="E59:E60"/>
    <mergeCell ref="A44:D44"/>
    <mergeCell ref="A48:A49"/>
    <mergeCell ref="B48:B49"/>
    <mergeCell ref="C48:C49"/>
    <mergeCell ref="D48:D49"/>
    <mergeCell ref="D37:D38"/>
    <mergeCell ref="G37:G38"/>
    <mergeCell ref="E37:E38"/>
    <mergeCell ref="F37:F38"/>
    <mergeCell ref="A3:E3"/>
    <mergeCell ref="A23:A24"/>
    <mergeCell ref="B23:B24"/>
    <mergeCell ref="C23:C24"/>
    <mergeCell ref="D23:D24"/>
    <mergeCell ref="E23:E24"/>
    <mergeCell ref="G251:G252"/>
    <mergeCell ref="F23:F24"/>
    <mergeCell ref="A251:A252"/>
    <mergeCell ref="B251:B252"/>
    <mergeCell ref="C251:C252"/>
    <mergeCell ref="D251:D252"/>
    <mergeCell ref="E251:E252"/>
    <mergeCell ref="F251:F252"/>
    <mergeCell ref="G23:G24"/>
    <mergeCell ref="A33:D33"/>
    <mergeCell ref="G267:G268"/>
    <mergeCell ref="E267:E268"/>
    <mergeCell ref="F267:F268"/>
    <mergeCell ref="A267:A268"/>
    <mergeCell ref="B267:B268"/>
    <mergeCell ref="C267:C268"/>
    <mergeCell ref="D267:D268"/>
    <mergeCell ref="E277:E278"/>
    <mergeCell ref="A283:D283"/>
    <mergeCell ref="G277:G278"/>
    <mergeCell ref="A273:D273"/>
    <mergeCell ref="A277:A278"/>
    <mergeCell ref="B277:B278"/>
    <mergeCell ref="C277:C278"/>
    <mergeCell ref="D277:D278"/>
    <mergeCell ref="A296:D296"/>
    <mergeCell ref="G287:G288"/>
    <mergeCell ref="E287:E288"/>
    <mergeCell ref="F287:F288"/>
    <mergeCell ref="A287:A288"/>
    <mergeCell ref="B287:B288"/>
    <mergeCell ref="C287:C288"/>
    <mergeCell ref="D287:D288"/>
    <mergeCell ref="G300:G301"/>
    <mergeCell ref="E300:E301"/>
    <mergeCell ref="F300:F301"/>
    <mergeCell ref="A300:A301"/>
    <mergeCell ref="B300:B301"/>
    <mergeCell ref="C300:C301"/>
    <mergeCell ref="D300:D301"/>
    <mergeCell ref="A314:D314"/>
    <mergeCell ref="G307:G308"/>
    <mergeCell ref="A303:D303"/>
    <mergeCell ref="A307:A308"/>
    <mergeCell ref="B307:B308"/>
    <mergeCell ref="C307:C308"/>
    <mergeCell ref="D307:D308"/>
    <mergeCell ref="E307:E308"/>
    <mergeCell ref="G318:G319"/>
    <mergeCell ref="E318:E319"/>
    <mergeCell ref="F318:F319"/>
    <mergeCell ref="A318:A319"/>
    <mergeCell ref="B318:B319"/>
    <mergeCell ref="C318:C319"/>
    <mergeCell ref="D318:D319"/>
    <mergeCell ref="A366:D366"/>
    <mergeCell ref="G330:G331"/>
    <mergeCell ref="A326:D326"/>
    <mergeCell ref="A330:A331"/>
    <mergeCell ref="B330:B331"/>
    <mergeCell ref="C330:C331"/>
    <mergeCell ref="D330:D331"/>
    <mergeCell ref="E330:E331"/>
    <mergeCell ref="D361:D362"/>
    <mergeCell ref="E361:E362"/>
    <mergeCell ref="F361:F362"/>
    <mergeCell ref="G361:G362"/>
    <mergeCell ref="A359:C359"/>
    <mergeCell ref="A361:A362"/>
    <mergeCell ref="B361:B362"/>
    <mergeCell ref="C361:C362"/>
    <mergeCell ref="A343:A344"/>
    <mergeCell ref="B343:B344"/>
    <mergeCell ref="C343:C344"/>
    <mergeCell ref="D343:D344"/>
    <mergeCell ref="E343:E344"/>
    <mergeCell ref="F343:F344"/>
    <mergeCell ref="B269:B272"/>
    <mergeCell ref="C269:C272"/>
    <mergeCell ref="D269:D272"/>
    <mergeCell ref="E269:E272"/>
    <mergeCell ref="F330:F331"/>
    <mergeCell ref="F307:F308"/>
    <mergeCell ref="F277:F278"/>
    <mergeCell ref="A338:D338"/>
    <mergeCell ref="G343:G344"/>
    <mergeCell ref="A218:A223"/>
    <mergeCell ref="A224:A228"/>
    <mergeCell ref="A229:A232"/>
    <mergeCell ref="B229:B232"/>
    <mergeCell ref="C229:C232"/>
    <mergeCell ref="D229:D232"/>
    <mergeCell ref="E229:E232"/>
    <mergeCell ref="A263:D263"/>
    <mergeCell ref="A269:A272"/>
    <mergeCell ref="B224:B228"/>
    <mergeCell ref="C224:C228"/>
    <mergeCell ref="D224:D228"/>
    <mergeCell ref="E224:E228"/>
    <mergeCell ref="F345:F348"/>
    <mergeCell ref="G345:G348"/>
    <mergeCell ref="A206:A210"/>
    <mergeCell ref="B206:B210"/>
    <mergeCell ref="C206:C210"/>
    <mergeCell ref="D206:D210"/>
    <mergeCell ref="E206:E210"/>
    <mergeCell ref="G206:G210"/>
    <mergeCell ref="B218:B223"/>
    <mergeCell ref="C218:C223"/>
    <mergeCell ref="F353:F354"/>
    <mergeCell ref="A103:A106"/>
    <mergeCell ref="A141:A153"/>
    <mergeCell ref="E141:E153"/>
    <mergeCell ref="B196:B199"/>
    <mergeCell ref="A196:A199"/>
    <mergeCell ref="C196:C199"/>
    <mergeCell ref="D196:D199"/>
    <mergeCell ref="E196:E199"/>
    <mergeCell ref="A349:D349"/>
    <mergeCell ref="G353:G354"/>
    <mergeCell ref="G39:G43"/>
    <mergeCell ref="B103:B106"/>
    <mergeCell ref="C103:C106"/>
    <mergeCell ref="D103:D106"/>
    <mergeCell ref="E103:E106"/>
    <mergeCell ref="B141:B153"/>
    <mergeCell ref="C141:C153"/>
    <mergeCell ref="D141:D153"/>
    <mergeCell ref="E353:E354"/>
    <mergeCell ref="E25:E32"/>
    <mergeCell ref="G25:G32"/>
    <mergeCell ref="A39:A43"/>
    <mergeCell ref="B39:B43"/>
    <mergeCell ref="C39:C43"/>
    <mergeCell ref="D39:D43"/>
    <mergeCell ref="E39:E43"/>
    <mergeCell ref="A37:A38"/>
    <mergeCell ref="B37:B38"/>
    <mergeCell ref="C37:C38"/>
    <mergeCell ref="A357:D357"/>
    <mergeCell ref="A25:A32"/>
    <mergeCell ref="B25:B32"/>
    <mergeCell ref="C25:C32"/>
    <mergeCell ref="D25:D32"/>
    <mergeCell ref="A353:A354"/>
    <mergeCell ref="B353:B354"/>
    <mergeCell ref="C353:C354"/>
    <mergeCell ref="D353:D354"/>
    <mergeCell ref="D218:D223"/>
  </mergeCells>
  <printOptions horizontalCentered="1"/>
  <pageMargins left="0.1968503937007874" right="0.2755905511811024" top="0.3937007874015748" bottom="0.1968503937007874" header="0.5118110236220472" footer="0.5118110236220472"/>
  <pageSetup fitToHeight="10" horizontalDpi="600" verticalDpi="600" orientation="landscape" paperSize="9" scale="69" r:id="rId1"/>
  <rowBreaks count="6" manualBreakCount="6">
    <brk id="34" max="6" man="1"/>
    <brk id="108" max="6" man="1"/>
    <brk id="166" max="6" man="1"/>
    <brk id="234" max="6" man="1"/>
    <brk id="303" max="6" man="1"/>
    <brk id="3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06"/>
  <sheetViews>
    <sheetView zoomScaleSheetLayoutView="100" workbookViewId="0" topLeftCell="A196">
      <selection activeCell="B211" sqref="B211"/>
    </sheetView>
  </sheetViews>
  <sheetFormatPr defaultColWidth="9.140625" defaultRowHeight="12.75"/>
  <cols>
    <col min="1" max="1" width="5.00390625" style="9" customWidth="1"/>
    <col min="2" max="2" width="47.8515625" style="9" customWidth="1"/>
    <col min="3" max="3" width="17.00390625" style="9" customWidth="1"/>
    <col min="4" max="4" width="26.00390625" style="14" customWidth="1"/>
    <col min="5" max="5" width="9.140625" style="9" customWidth="1"/>
    <col min="6" max="6" width="15.140625" style="9" bestFit="1" customWidth="1"/>
    <col min="7" max="16384" width="9.140625" style="9" customWidth="1"/>
  </cols>
  <sheetData>
    <row r="1" spans="1:4" ht="10.5">
      <c r="A1" s="439" t="s">
        <v>1492</v>
      </c>
      <c r="B1" s="439"/>
      <c r="C1" s="439"/>
      <c r="D1" s="439"/>
    </row>
    <row r="3" spans="1:4" s="218" customFormat="1" ht="10.5">
      <c r="A3" s="217" t="s">
        <v>1355</v>
      </c>
      <c r="D3" s="240"/>
    </row>
    <row r="4" spans="1:4" ht="10.5">
      <c r="A4" s="25"/>
      <c r="D4" s="87"/>
    </row>
    <row r="5" spans="1:4" ht="24.75" customHeight="1">
      <c r="A5" s="445" t="s">
        <v>34</v>
      </c>
      <c r="B5" s="445"/>
      <c r="C5" s="445"/>
      <c r="D5" s="445"/>
    </row>
    <row r="6" spans="1:4" ht="21">
      <c r="A6" s="15" t="s">
        <v>2311</v>
      </c>
      <c r="B6" s="15" t="s">
        <v>2352</v>
      </c>
      <c r="C6" s="15" t="s">
        <v>2353</v>
      </c>
      <c r="D6" s="16" t="s">
        <v>2354</v>
      </c>
    </row>
    <row r="7" spans="1:4" ht="10.5">
      <c r="A7" s="17">
        <v>1</v>
      </c>
      <c r="B7" s="88" t="s">
        <v>2355</v>
      </c>
      <c r="C7" s="61">
        <v>2003</v>
      </c>
      <c r="D7" s="89">
        <v>3120</v>
      </c>
    </row>
    <row r="8" spans="1:4" ht="10.5">
      <c r="A8" s="17">
        <v>2</v>
      </c>
      <c r="B8" s="337" t="s">
        <v>2356</v>
      </c>
      <c r="C8" s="61">
        <v>2003</v>
      </c>
      <c r="D8" s="89">
        <v>1078</v>
      </c>
    </row>
    <row r="9" spans="1:4" ht="10.5">
      <c r="A9" s="17">
        <v>3</v>
      </c>
      <c r="B9" s="337" t="s">
        <v>2357</v>
      </c>
      <c r="C9" s="61">
        <v>2003</v>
      </c>
      <c r="D9" s="89">
        <v>5133.06</v>
      </c>
    </row>
    <row r="10" spans="1:4" ht="10.5">
      <c r="A10" s="17">
        <v>4</v>
      </c>
      <c r="B10" s="337" t="s">
        <v>2358</v>
      </c>
      <c r="C10" s="61">
        <v>2003</v>
      </c>
      <c r="D10" s="89">
        <v>1159.51</v>
      </c>
    </row>
    <row r="11" spans="1:4" ht="10.5">
      <c r="A11" s="17">
        <v>5</v>
      </c>
      <c r="B11" s="337" t="s">
        <v>2359</v>
      </c>
      <c r="C11" s="61">
        <v>2003</v>
      </c>
      <c r="D11" s="89">
        <v>1911</v>
      </c>
    </row>
    <row r="12" spans="1:4" ht="10.5">
      <c r="A12" s="17">
        <v>6</v>
      </c>
      <c r="B12" s="337" t="s">
        <v>2358</v>
      </c>
      <c r="C12" s="61">
        <v>2003</v>
      </c>
      <c r="D12" s="89">
        <v>1159.5</v>
      </c>
    </row>
    <row r="13" spans="1:4" ht="10.5">
      <c r="A13" s="17">
        <v>7</v>
      </c>
      <c r="B13" s="337" t="s">
        <v>2360</v>
      </c>
      <c r="C13" s="61">
        <v>2003</v>
      </c>
      <c r="D13" s="89">
        <v>5622.84</v>
      </c>
    </row>
    <row r="14" spans="1:4" ht="10.5">
      <c r="A14" s="17">
        <v>8</v>
      </c>
      <c r="B14" s="337" t="s">
        <v>2361</v>
      </c>
      <c r="C14" s="61">
        <v>2003</v>
      </c>
      <c r="D14" s="89">
        <v>777.99</v>
      </c>
    </row>
    <row r="15" spans="1:4" ht="21">
      <c r="A15" s="17">
        <v>9</v>
      </c>
      <c r="B15" s="337" t="s">
        <v>2362</v>
      </c>
      <c r="C15" s="61">
        <v>2003</v>
      </c>
      <c r="D15" s="89">
        <v>4978.43</v>
      </c>
    </row>
    <row r="16" spans="1:4" ht="10.5">
      <c r="A16" s="17">
        <v>10</v>
      </c>
      <c r="B16" s="337" t="s">
        <v>2363</v>
      </c>
      <c r="C16" s="61">
        <v>2003</v>
      </c>
      <c r="D16" s="89">
        <v>3256.5</v>
      </c>
    </row>
    <row r="17" spans="1:4" ht="10.5">
      <c r="A17" s="17">
        <v>11</v>
      </c>
      <c r="B17" s="337" t="s">
        <v>2363</v>
      </c>
      <c r="C17" s="61">
        <v>2003</v>
      </c>
      <c r="D17" s="89">
        <v>3488.57</v>
      </c>
    </row>
    <row r="18" spans="1:4" ht="10.5">
      <c r="A18" s="17">
        <v>12</v>
      </c>
      <c r="B18" s="337" t="s">
        <v>2364</v>
      </c>
      <c r="C18" s="61">
        <v>2003</v>
      </c>
      <c r="D18" s="89">
        <v>976</v>
      </c>
    </row>
    <row r="19" spans="1:4" ht="10.5">
      <c r="A19" s="17">
        <v>13</v>
      </c>
      <c r="B19" s="337" t="s">
        <v>2364</v>
      </c>
      <c r="C19" s="61">
        <v>2003</v>
      </c>
      <c r="D19" s="89">
        <v>976</v>
      </c>
    </row>
    <row r="20" spans="1:4" ht="10.5">
      <c r="A20" s="17">
        <v>14</v>
      </c>
      <c r="B20" s="337" t="s">
        <v>2365</v>
      </c>
      <c r="C20" s="61">
        <v>2003</v>
      </c>
      <c r="D20" s="89">
        <v>3613.1</v>
      </c>
    </row>
    <row r="21" spans="1:4" ht="10.5">
      <c r="A21" s="17">
        <v>15</v>
      </c>
      <c r="B21" s="337" t="s">
        <v>2366</v>
      </c>
      <c r="C21" s="61">
        <v>2003</v>
      </c>
      <c r="D21" s="89">
        <v>1740</v>
      </c>
    </row>
    <row r="22" spans="1:4" ht="10.5">
      <c r="A22" s="17">
        <v>16</v>
      </c>
      <c r="B22" s="337" t="s">
        <v>2364</v>
      </c>
      <c r="C22" s="61">
        <v>2003</v>
      </c>
      <c r="D22" s="89">
        <v>1023</v>
      </c>
    </row>
    <row r="23" spans="1:4" ht="10.5">
      <c r="A23" s="17">
        <v>17</v>
      </c>
      <c r="B23" s="337" t="s">
        <v>2364</v>
      </c>
      <c r="C23" s="61">
        <v>2003</v>
      </c>
      <c r="D23" s="89">
        <v>1023.01</v>
      </c>
    </row>
    <row r="24" spans="1:4" ht="10.5">
      <c r="A24" s="17">
        <v>18</v>
      </c>
      <c r="B24" s="337" t="s">
        <v>2367</v>
      </c>
      <c r="C24" s="61">
        <v>2003</v>
      </c>
      <c r="D24" s="89">
        <v>2436</v>
      </c>
    </row>
    <row r="25" spans="1:4" ht="10.5">
      <c r="A25" s="17">
        <v>19</v>
      </c>
      <c r="B25" s="337" t="s">
        <v>2356</v>
      </c>
      <c r="C25" s="61">
        <v>2003</v>
      </c>
      <c r="D25" s="89">
        <v>1023</v>
      </c>
    </row>
    <row r="26" spans="1:4" ht="21">
      <c r="A26" s="17">
        <v>20</v>
      </c>
      <c r="B26" s="337" t="s">
        <v>2368</v>
      </c>
      <c r="C26" s="59">
        <v>2003</v>
      </c>
      <c r="D26" s="90">
        <v>3658</v>
      </c>
    </row>
    <row r="27" spans="1:4" ht="21">
      <c r="A27" s="17">
        <v>21</v>
      </c>
      <c r="B27" s="337" t="s">
        <v>2368</v>
      </c>
      <c r="C27" s="41">
        <v>2003</v>
      </c>
      <c r="D27" s="34">
        <v>3075</v>
      </c>
    </row>
    <row r="28" spans="1:4" ht="21">
      <c r="A28" s="17">
        <v>22</v>
      </c>
      <c r="B28" s="337" t="s">
        <v>2369</v>
      </c>
      <c r="C28" s="61">
        <v>2003</v>
      </c>
      <c r="D28" s="89">
        <v>3223.99</v>
      </c>
    </row>
    <row r="29" spans="1:4" ht="10.5">
      <c r="A29" s="17">
        <v>23</v>
      </c>
      <c r="B29" s="337" t="s">
        <v>2370</v>
      </c>
      <c r="C29" s="61">
        <v>2003</v>
      </c>
      <c r="D29" s="89">
        <v>3436.03</v>
      </c>
    </row>
    <row r="30" spans="1:4" ht="10.5">
      <c r="A30" s="17">
        <v>24</v>
      </c>
      <c r="B30" s="337" t="s">
        <v>2364</v>
      </c>
      <c r="C30" s="61">
        <v>2003</v>
      </c>
      <c r="D30" s="89">
        <v>1025</v>
      </c>
    </row>
    <row r="31" spans="1:4" ht="10.5">
      <c r="A31" s="17">
        <v>25</v>
      </c>
      <c r="B31" s="337" t="s">
        <v>2370</v>
      </c>
      <c r="C31" s="61">
        <v>2003</v>
      </c>
      <c r="D31" s="89">
        <v>3422</v>
      </c>
    </row>
    <row r="32" spans="1:4" ht="10.5">
      <c r="A32" s="17">
        <v>26</v>
      </c>
      <c r="B32" s="337" t="s">
        <v>2364</v>
      </c>
      <c r="C32" s="61">
        <v>2003</v>
      </c>
      <c r="D32" s="89">
        <v>1024.99</v>
      </c>
    </row>
    <row r="33" spans="1:4" ht="10.5">
      <c r="A33" s="17">
        <v>27</v>
      </c>
      <c r="B33" s="337" t="s">
        <v>2371</v>
      </c>
      <c r="C33" s="61">
        <v>2003</v>
      </c>
      <c r="D33" s="89">
        <v>3645.6</v>
      </c>
    </row>
    <row r="34" spans="1:4" ht="10.5">
      <c r="A34" s="17">
        <v>28</v>
      </c>
      <c r="B34" s="337" t="s">
        <v>2356</v>
      </c>
      <c r="C34" s="61">
        <v>2003</v>
      </c>
      <c r="D34" s="89">
        <v>903</v>
      </c>
    </row>
    <row r="35" spans="1:4" ht="10.5">
      <c r="A35" s="17">
        <v>29</v>
      </c>
      <c r="B35" s="337" t="s">
        <v>2356</v>
      </c>
      <c r="C35" s="61">
        <v>2003</v>
      </c>
      <c r="D35" s="89">
        <v>903</v>
      </c>
    </row>
    <row r="36" spans="1:4" ht="10.5">
      <c r="A36" s="17">
        <v>30</v>
      </c>
      <c r="B36" s="337" t="s">
        <v>2372</v>
      </c>
      <c r="C36" s="61">
        <v>2003</v>
      </c>
      <c r="D36" s="89">
        <v>902.99</v>
      </c>
    </row>
    <row r="37" spans="1:4" ht="10.5">
      <c r="A37" s="17">
        <v>31</v>
      </c>
      <c r="B37" s="337" t="s">
        <v>2373</v>
      </c>
      <c r="C37" s="61">
        <v>2003</v>
      </c>
      <c r="D37" s="89">
        <v>3755</v>
      </c>
    </row>
    <row r="38" spans="1:4" ht="10.5">
      <c r="A38" s="17">
        <v>32</v>
      </c>
      <c r="B38" s="337" t="s">
        <v>2374</v>
      </c>
      <c r="C38" s="61">
        <v>2003</v>
      </c>
      <c r="D38" s="91">
        <v>10039.8</v>
      </c>
    </row>
    <row r="39" spans="1:4" ht="21">
      <c r="A39" s="17">
        <v>33</v>
      </c>
      <c r="B39" s="337" t="s">
        <v>2375</v>
      </c>
      <c r="C39" s="61">
        <v>2003</v>
      </c>
      <c r="D39" s="91">
        <v>17690</v>
      </c>
    </row>
    <row r="40" spans="1:4" ht="10.5">
      <c r="A40" s="17">
        <v>34</v>
      </c>
      <c r="B40" s="337" t="s">
        <v>2376</v>
      </c>
      <c r="C40" s="61">
        <v>2004</v>
      </c>
      <c r="D40" s="89">
        <v>5435</v>
      </c>
    </row>
    <row r="41" spans="1:5" ht="10.5">
      <c r="A41" s="17">
        <v>35</v>
      </c>
      <c r="B41" s="337" t="s">
        <v>2377</v>
      </c>
      <c r="C41" s="61">
        <v>2004</v>
      </c>
      <c r="D41" s="89">
        <v>3616.99</v>
      </c>
      <c r="E41" s="19"/>
    </row>
    <row r="42" spans="1:4" ht="10.5">
      <c r="A42" s="17">
        <v>36</v>
      </c>
      <c r="B42" s="337" t="s">
        <v>2376</v>
      </c>
      <c r="C42" s="61">
        <v>2004</v>
      </c>
      <c r="D42" s="89">
        <v>3441.99</v>
      </c>
    </row>
    <row r="43" spans="1:4" ht="10.5">
      <c r="A43" s="17">
        <v>37</v>
      </c>
      <c r="B43" s="337" t="s">
        <v>2378</v>
      </c>
      <c r="C43" s="61">
        <v>2004</v>
      </c>
      <c r="D43" s="89">
        <v>1344</v>
      </c>
    </row>
    <row r="44" spans="1:4" ht="10.5">
      <c r="A44" s="17">
        <v>38</v>
      </c>
      <c r="B44" s="337" t="s">
        <v>2373</v>
      </c>
      <c r="C44" s="61">
        <v>2004</v>
      </c>
      <c r="D44" s="89">
        <v>9154</v>
      </c>
    </row>
    <row r="45" spans="1:4" ht="10.5">
      <c r="A45" s="17">
        <v>39</v>
      </c>
      <c r="B45" s="337" t="s">
        <v>2373</v>
      </c>
      <c r="C45" s="61">
        <v>2004</v>
      </c>
      <c r="D45" s="89">
        <v>3160.09</v>
      </c>
    </row>
    <row r="46" spans="1:4" ht="10.5">
      <c r="A46" s="17">
        <v>40</v>
      </c>
      <c r="B46" s="337" t="s">
        <v>2379</v>
      </c>
      <c r="C46" s="61">
        <v>2004</v>
      </c>
      <c r="D46" s="89">
        <v>835.99</v>
      </c>
    </row>
    <row r="47" spans="1:4" ht="21">
      <c r="A47" s="17">
        <v>41</v>
      </c>
      <c r="B47" s="337" t="s">
        <v>2380</v>
      </c>
      <c r="C47" s="61">
        <v>2004</v>
      </c>
      <c r="D47" s="89">
        <v>13096</v>
      </c>
    </row>
    <row r="48" spans="1:4" ht="21">
      <c r="A48" s="17">
        <v>42</v>
      </c>
      <c r="B48" s="337" t="s">
        <v>2380</v>
      </c>
      <c r="C48" s="61">
        <v>2004</v>
      </c>
      <c r="D48" s="89">
        <v>13096</v>
      </c>
    </row>
    <row r="49" spans="1:4" ht="10.5">
      <c r="A49" s="17">
        <v>43</v>
      </c>
      <c r="B49" s="337" t="s">
        <v>2381</v>
      </c>
      <c r="C49" s="61">
        <v>2004</v>
      </c>
      <c r="D49" s="89">
        <v>5884</v>
      </c>
    </row>
    <row r="50" spans="1:4" ht="10.5">
      <c r="A50" s="17">
        <v>44</v>
      </c>
      <c r="B50" s="337" t="s">
        <v>2381</v>
      </c>
      <c r="C50" s="61">
        <v>2004</v>
      </c>
      <c r="D50" s="89">
        <v>5884</v>
      </c>
    </row>
    <row r="51" spans="1:4" ht="10.5">
      <c r="A51" s="17">
        <v>45</v>
      </c>
      <c r="B51" s="337" t="s">
        <v>2381</v>
      </c>
      <c r="C51" s="61">
        <v>2004</v>
      </c>
      <c r="D51" s="89">
        <v>5884</v>
      </c>
    </row>
    <row r="52" spans="1:4" ht="10.5">
      <c r="A52" s="17">
        <v>46</v>
      </c>
      <c r="B52" s="337" t="s">
        <v>2381</v>
      </c>
      <c r="C52" s="61">
        <v>2004</v>
      </c>
      <c r="D52" s="89">
        <v>5884</v>
      </c>
    </row>
    <row r="53" spans="1:4" ht="10.5">
      <c r="A53" s="17">
        <v>47</v>
      </c>
      <c r="B53" s="337" t="s">
        <v>2381</v>
      </c>
      <c r="C53" s="61">
        <v>2004</v>
      </c>
      <c r="D53" s="89">
        <v>5884</v>
      </c>
    </row>
    <row r="54" spans="1:4" ht="10.5">
      <c r="A54" s="17">
        <v>48</v>
      </c>
      <c r="B54" s="337" t="s">
        <v>2381</v>
      </c>
      <c r="C54" s="61">
        <v>2004</v>
      </c>
      <c r="D54" s="89">
        <v>5884</v>
      </c>
    </row>
    <row r="55" spans="1:4" ht="10.5">
      <c r="A55" s="17">
        <v>49</v>
      </c>
      <c r="B55" s="337" t="s">
        <v>2382</v>
      </c>
      <c r="C55" s="61">
        <v>2004</v>
      </c>
      <c r="D55" s="89">
        <v>3672.27</v>
      </c>
    </row>
    <row r="56" spans="1:4" ht="10.5">
      <c r="A56" s="17">
        <v>50</v>
      </c>
      <c r="B56" s="337" t="s">
        <v>2382</v>
      </c>
      <c r="C56" s="61">
        <v>2004</v>
      </c>
      <c r="D56" s="89">
        <v>3762.51</v>
      </c>
    </row>
    <row r="57" spans="1:4" ht="10.5">
      <c r="A57" s="17">
        <v>51</v>
      </c>
      <c r="B57" s="337" t="s">
        <v>2372</v>
      </c>
      <c r="C57" s="61">
        <v>2004</v>
      </c>
      <c r="D57" s="89">
        <v>737</v>
      </c>
    </row>
    <row r="58" spans="1:4" ht="10.5">
      <c r="A58" s="17">
        <v>52</v>
      </c>
      <c r="B58" s="337" t="s">
        <v>2372</v>
      </c>
      <c r="C58" s="61">
        <v>2004</v>
      </c>
      <c r="D58" s="89">
        <v>737</v>
      </c>
    </row>
    <row r="59" spans="1:4" ht="10.5">
      <c r="A59" s="17">
        <v>53</v>
      </c>
      <c r="B59" s="337" t="s">
        <v>2372</v>
      </c>
      <c r="C59" s="61">
        <v>2004</v>
      </c>
      <c r="D59" s="89">
        <v>737.01</v>
      </c>
    </row>
    <row r="60" spans="1:4" ht="10.5">
      <c r="A60" s="17">
        <v>54</v>
      </c>
      <c r="B60" s="337" t="s">
        <v>2383</v>
      </c>
      <c r="C60" s="61">
        <v>2004</v>
      </c>
      <c r="D60" s="89">
        <v>1270</v>
      </c>
    </row>
    <row r="61" spans="1:4" ht="10.5">
      <c r="A61" s="17">
        <v>55</v>
      </c>
      <c r="B61" s="337" t="s">
        <v>2384</v>
      </c>
      <c r="C61" s="61">
        <v>2004</v>
      </c>
      <c r="D61" s="89">
        <v>429</v>
      </c>
    </row>
    <row r="62" spans="1:4" ht="10.5">
      <c r="A62" s="17">
        <v>56</v>
      </c>
      <c r="B62" s="337" t="s">
        <v>2385</v>
      </c>
      <c r="C62" s="61">
        <v>2004</v>
      </c>
      <c r="D62" s="91">
        <v>4697</v>
      </c>
    </row>
    <row r="63" spans="1:4" ht="10.5">
      <c r="A63" s="17">
        <v>57</v>
      </c>
      <c r="B63" s="337" t="s">
        <v>2385</v>
      </c>
      <c r="C63" s="61">
        <v>2004</v>
      </c>
      <c r="D63" s="91">
        <v>4697</v>
      </c>
    </row>
    <row r="64" spans="1:4" ht="10.5">
      <c r="A64" s="17">
        <v>58</v>
      </c>
      <c r="B64" s="337" t="s">
        <v>2386</v>
      </c>
      <c r="C64" s="61">
        <v>2004</v>
      </c>
      <c r="D64" s="91">
        <v>18178</v>
      </c>
    </row>
    <row r="65" spans="1:4" ht="10.5">
      <c r="A65" s="17">
        <v>59</v>
      </c>
      <c r="B65" s="337" t="s">
        <v>2387</v>
      </c>
      <c r="C65" s="61">
        <v>2004</v>
      </c>
      <c r="D65" s="91">
        <v>11187.4</v>
      </c>
    </row>
    <row r="66" spans="1:4" ht="10.5">
      <c r="A66" s="17">
        <v>60</v>
      </c>
      <c r="B66" s="337" t="s">
        <v>2388</v>
      </c>
      <c r="C66" s="61">
        <v>2004</v>
      </c>
      <c r="D66" s="91">
        <v>1464</v>
      </c>
    </row>
    <row r="67" spans="1:4" ht="10.5">
      <c r="A67" s="17">
        <v>61</v>
      </c>
      <c r="B67" s="337" t="s">
        <v>2389</v>
      </c>
      <c r="C67" s="61">
        <v>2005</v>
      </c>
      <c r="D67" s="89">
        <v>4308.66</v>
      </c>
    </row>
    <row r="68" spans="1:4" ht="21">
      <c r="A68" s="17">
        <v>62</v>
      </c>
      <c r="B68" s="337" t="s">
        <v>2390</v>
      </c>
      <c r="C68" s="61">
        <v>2005</v>
      </c>
      <c r="D68" s="89">
        <v>3260.84</v>
      </c>
    </row>
    <row r="69" spans="1:4" ht="10.5">
      <c r="A69" s="17">
        <v>63</v>
      </c>
      <c r="B69" s="337" t="s">
        <v>2391</v>
      </c>
      <c r="C69" s="61">
        <v>2005</v>
      </c>
      <c r="D69" s="89">
        <v>833.67</v>
      </c>
    </row>
    <row r="70" spans="1:4" ht="21">
      <c r="A70" s="17">
        <v>64</v>
      </c>
      <c r="B70" s="337" t="s">
        <v>2392</v>
      </c>
      <c r="C70" s="61">
        <v>2005</v>
      </c>
      <c r="D70" s="89">
        <v>3381.49</v>
      </c>
    </row>
    <row r="71" spans="1:4" ht="10.5">
      <c r="A71" s="17">
        <v>65</v>
      </c>
      <c r="B71" s="337" t="s">
        <v>2393</v>
      </c>
      <c r="C71" s="61">
        <v>2005</v>
      </c>
      <c r="D71" s="89">
        <v>2917.95</v>
      </c>
    </row>
    <row r="72" spans="1:4" ht="10.5">
      <c r="A72" s="17">
        <v>66</v>
      </c>
      <c r="B72" s="337" t="s">
        <v>1499</v>
      </c>
      <c r="C72" s="61">
        <v>2005</v>
      </c>
      <c r="D72" s="89">
        <v>3973.56</v>
      </c>
    </row>
    <row r="73" spans="1:4" ht="10.5">
      <c r="A73" s="17">
        <v>67</v>
      </c>
      <c r="B73" s="337" t="s">
        <v>1500</v>
      </c>
      <c r="C73" s="61">
        <v>2005</v>
      </c>
      <c r="D73" s="89">
        <v>5263.33</v>
      </c>
    </row>
    <row r="74" spans="1:4" ht="10.5">
      <c r="A74" s="17">
        <v>68</v>
      </c>
      <c r="B74" s="337" t="s">
        <v>1501</v>
      </c>
      <c r="C74" s="61">
        <v>2005</v>
      </c>
      <c r="D74" s="89">
        <v>4377.59</v>
      </c>
    </row>
    <row r="75" spans="1:4" ht="10.5">
      <c r="A75" s="17">
        <v>69</v>
      </c>
      <c r="B75" s="337" t="s">
        <v>1502</v>
      </c>
      <c r="C75" s="61">
        <v>2005</v>
      </c>
      <c r="D75" s="89">
        <v>546.56</v>
      </c>
    </row>
    <row r="76" spans="1:4" ht="21">
      <c r="A76" s="17">
        <v>70</v>
      </c>
      <c r="B76" s="337" t="s">
        <v>1503</v>
      </c>
      <c r="C76" s="61">
        <v>2005</v>
      </c>
      <c r="D76" s="89">
        <v>3785.66</v>
      </c>
    </row>
    <row r="77" spans="1:4" ht="21">
      <c r="A77" s="17">
        <v>71</v>
      </c>
      <c r="B77" s="337" t="s">
        <v>1504</v>
      </c>
      <c r="C77" s="61">
        <v>2005</v>
      </c>
      <c r="D77" s="89">
        <v>5288.94</v>
      </c>
    </row>
    <row r="78" spans="1:4" ht="10.5">
      <c r="A78" s="17">
        <v>72</v>
      </c>
      <c r="B78" s="337" t="s">
        <v>1505</v>
      </c>
      <c r="C78" s="61">
        <v>2005</v>
      </c>
      <c r="D78" s="89">
        <v>4989.8</v>
      </c>
    </row>
    <row r="79" spans="1:4" ht="21">
      <c r="A79" s="17">
        <v>73</v>
      </c>
      <c r="B79" s="337" t="s">
        <v>1506</v>
      </c>
      <c r="C79" s="61">
        <v>2005</v>
      </c>
      <c r="D79" s="89">
        <v>4138</v>
      </c>
    </row>
    <row r="80" spans="1:4" ht="21">
      <c r="A80" s="17">
        <v>74</v>
      </c>
      <c r="B80" s="337" t="s">
        <v>1507</v>
      </c>
      <c r="C80" s="61">
        <v>2005</v>
      </c>
      <c r="D80" s="89">
        <v>13544</v>
      </c>
    </row>
    <row r="81" spans="1:4" ht="10.5">
      <c r="A81" s="17">
        <v>75</v>
      </c>
      <c r="B81" s="337" t="s">
        <v>1500</v>
      </c>
      <c r="C81" s="61">
        <v>2005</v>
      </c>
      <c r="D81" s="89">
        <v>3479.78</v>
      </c>
    </row>
    <row r="82" spans="1:4" ht="10.5">
      <c r="A82" s="17">
        <v>76</v>
      </c>
      <c r="B82" s="337" t="s">
        <v>1508</v>
      </c>
      <c r="C82" s="61">
        <v>2005</v>
      </c>
      <c r="D82" s="89">
        <v>471.35</v>
      </c>
    </row>
    <row r="83" spans="1:4" ht="21">
      <c r="A83" s="17">
        <v>77</v>
      </c>
      <c r="B83" s="337" t="s">
        <v>1509</v>
      </c>
      <c r="C83" s="61">
        <v>2005</v>
      </c>
      <c r="D83" s="89">
        <v>3598.15</v>
      </c>
    </row>
    <row r="84" spans="1:4" ht="10.5">
      <c r="A84" s="17">
        <v>78</v>
      </c>
      <c r="B84" s="337" t="s">
        <v>1508</v>
      </c>
      <c r="C84" s="61">
        <v>2005</v>
      </c>
      <c r="D84" s="89">
        <v>471.35</v>
      </c>
    </row>
    <row r="85" spans="1:4" ht="10.5">
      <c r="A85" s="17">
        <v>79</v>
      </c>
      <c r="B85" s="337" t="s">
        <v>1510</v>
      </c>
      <c r="C85" s="61">
        <v>2005</v>
      </c>
      <c r="D85" s="89">
        <v>700.28</v>
      </c>
    </row>
    <row r="86" spans="1:4" ht="10.5">
      <c r="A86" s="17">
        <v>80</v>
      </c>
      <c r="B86" s="337" t="s">
        <v>1511</v>
      </c>
      <c r="C86" s="61">
        <v>2005</v>
      </c>
      <c r="D86" s="89">
        <v>25620</v>
      </c>
    </row>
    <row r="87" spans="1:4" ht="10.5">
      <c r="A87" s="17">
        <v>81</v>
      </c>
      <c r="B87" s="337" t="s">
        <v>1512</v>
      </c>
      <c r="C87" s="61">
        <v>2005</v>
      </c>
      <c r="D87" s="89">
        <v>3762.54</v>
      </c>
    </row>
    <row r="88" spans="1:4" ht="21">
      <c r="A88" s="17">
        <v>82</v>
      </c>
      <c r="B88" s="337" t="s">
        <v>1513</v>
      </c>
      <c r="C88" s="61">
        <v>2005</v>
      </c>
      <c r="D88" s="89">
        <v>5587.42</v>
      </c>
    </row>
    <row r="89" spans="1:4" ht="21">
      <c r="A89" s="17">
        <v>83</v>
      </c>
      <c r="B89" s="337" t="s">
        <v>1513</v>
      </c>
      <c r="C89" s="61">
        <v>2005</v>
      </c>
      <c r="D89" s="89">
        <v>5587.42</v>
      </c>
    </row>
    <row r="90" spans="1:4" ht="21">
      <c r="A90" s="17">
        <v>84</v>
      </c>
      <c r="B90" s="337" t="s">
        <v>1514</v>
      </c>
      <c r="C90" s="61">
        <v>2005</v>
      </c>
      <c r="D90" s="89">
        <v>6496.82</v>
      </c>
    </row>
    <row r="91" spans="1:4" ht="10.5">
      <c r="A91" s="17">
        <v>85</v>
      </c>
      <c r="B91" s="337" t="s">
        <v>1508</v>
      </c>
      <c r="C91" s="61">
        <v>2005</v>
      </c>
      <c r="D91" s="89">
        <v>471.33</v>
      </c>
    </row>
    <row r="92" spans="1:4" ht="10.5">
      <c r="A92" s="17">
        <v>86</v>
      </c>
      <c r="B92" s="337" t="s">
        <v>1515</v>
      </c>
      <c r="C92" s="61">
        <v>2005</v>
      </c>
      <c r="D92" s="89">
        <v>2160.28</v>
      </c>
    </row>
    <row r="93" spans="1:4" ht="10.5">
      <c r="A93" s="17">
        <v>87</v>
      </c>
      <c r="B93" s="337" t="s">
        <v>1510</v>
      </c>
      <c r="C93" s="61">
        <v>2005</v>
      </c>
      <c r="D93" s="89">
        <v>700.28</v>
      </c>
    </row>
    <row r="94" spans="1:4" ht="21">
      <c r="A94" s="17">
        <v>88</v>
      </c>
      <c r="B94" s="337" t="s">
        <v>1516</v>
      </c>
      <c r="C94" s="61">
        <v>2005</v>
      </c>
      <c r="D94" s="89">
        <v>4850.53</v>
      </c>
    </row>
    <row r="95" spans="1:4" ht="21">
      <c r="A95" s="17">
        <v>89</v>
      </c>
      <c r="B95" s="337" t="s">
        <v>1516</v>
      </c>
      <c r="C95" s="61">
        <v>2005</v>
      </c>
      <c r="D95" s="89">
        <v>4850.52</v>
      </c>
    </row>
    <row r="96" spans="1:4" ht="21">
      <c r="A96" s="17">
        <v>90</v>
      </c>
      <c r="B96" s="337" t="s">
        <v>1516</v>
      </c>
      <c r="C96" s="61">
        <v>2005</v>
      </c>
      <c r="D96" s="89">
        <v>4850.52</v>
      </c>
    </row>
    <row r="97" spans="1:4" ht="10.5">
      <c r="A97" s="17">
        <v>91</v>
      </c>
      <c r="B97" s="337" t="s">
        <v>1517</v>
      </c>
      <c r="C97" s="61">
        <v>2005</v>
      </c>
      <c r="D97" s="89">
        <v>1058.96</v>
      </c>
    </row>
    <row r="98" spans="1:4" ht="10.5">
      <c r="A98" s="17">
        <v>92</v>
      </c>
      <c r="B98" s="337" t="s">
        <v>1518</v>
      </c>
      <c r="C98" s="61">
        <v>2005</v>
      </c>
      <c r="D98" s="89">
        <v>368.81</v>
      </c>
    </row>
    <row r="99" spans="1:4" ht="21">
      <c r="A99" s="17">
        <v>93</v>
      </c>
      <c r="B99" s="337" t="s">
        <v>1519</v>
      </c>
      <c r="C99" s="61">
        <v>2005</v>
      </c>
      <c r="D99" s="89">
        <v>3762.54</v>
      </c>
    </row>
    <row r="100" spans="1:4" ht="10.5">
      <c r="A100" s="17">
        <v>94</v>
      </c>
      <c r="B100" s="337" t="s">
        <v>1520</v>
      </c>
      <c r="C100" s="61">
        <v>2005</v>
      </c>
      <c r="D100" s="91">
        <v>5000</v>
      </c>
    </row>
    <row r="101" spans="1:5" ht="10.5">
      <c r="A101" s="17">
        <v>95</v>
      </c>
      <c r="B101" s="156" t="s">
        <v>1521</v>
      </c>
      <c r="C101" s="61">
        <v>2005</v>
      </c>
      <c r="D101" s="91">
        <v>2020</v>
      </c>
      <c r="E101" s="327"/>
    </row>
    <row r="102" spans="1:4" ht="21">
      <c r="A102" s="17">
        <v>96</v>
      </c>
      <c r="B102" s="156" t="s">
        <v>1522</v>
      </c>
      <c r="C102" s="61">
        <v>2005</v>
      </c>
      <c r="D102" s="89">
        <v>22265</v>
      </c>
    </row>
    <row r="103" spans="1:4" ht="10.5">
      <c r="A103" s="17">
        <v>97</v>
      </c>
      <c r="B103" s="337" t="s">
        <v>1523</v>
      </c>
      <c r="C103" s="61">
        <v>2005</v>
      </c>
      <c r="D103" s="89">
        <v>2830.4</v>
      </c>
    </row>
    <row r="104" spans="1:4" ht="10.5">
      <c r="A104" s="17">
        <v>98</v>
      </c>
      <c r="B104" s="156" t="s">
        <v>1525</v>
      </c>
      <c r="C104" s="61">
        <v>2005</v>
      </c>
      <c r="D104" s="89">
        <v>21459.4</v>
      </c>
    </row>
    <row r="105" spans="1:4" ht="21">
      <c r="A105" s="17">
        <v>99</v>
      </c>
      <c r="B105" s="337" t="s">
        <v>1526</v>
      </c>
      <c r="C105" s="61">
        <v>2005</v>
      </c>
      <c r="D105" s="89">
        <v>8970.66</v>
      </c>
    </row>
    <row r="106" spans="1:4" ht="21">
      <c r="A106" s="17">
        <v>100</v>
      </c>
      <c r="B106" s="337" t="s">
        <v>1527</v>
      </c>
      <c r="C106" s="61">
        <v>2006</v>
      </c>
      <c r="D106" s="89">
        <v>3993.67</v>
      </c>
    </row>
    <row r="107" spans="1:4" ht="21">
      <c r="A107" s="17">
        <v>101</v>
      </c>
      <c r="B107" s="337" t="s">
        <v>1528</v>
      </c>
      <c r="C107" s="61">
        <v>2006</v>
      </c>
      <c r="D107" s="89">
        <v>3519.7</v>
      </c>
    </row>
    <row r="108" spans="1:5" ht="21">
      <c r="A108" s="17">
        <v>102</v>
      </c>
      <c r="B108" s="337" t="s">
        <v>1529</v>
      </c>
      <c r="C108" s="61">
        <v>2006</v>
      </c>
      <c r="D108" s="89">
        <v>4664.67</v>
      </c>
      <c r="E108" s="92"/>
    </row>
    <row r="109" spans="1:4" ht="21">
      <c r="A109" s="17">
        <v>103</v>
      </c>
      <c r="B109" s="337" t="s">
        <v>1529</v>
      </c>
      <c r="C109" s="61">
        <v>2006</v>
      </c>
      <c r="D109" s="89">
        <v>3519.7</v>
      </c>
    </row>
    <row r="110" spans="1:4" ht="10.5">
      <c r="A110" s="17">
        <v>104</v>
      </c>
      <c r="B110" s="337" t="s">
        <v>1530</v>
      </c>
      <c r="C110" s="61">
        <v>2006</v>
      </c>
      <c r="D110" s="89">
        <v>1144.97</v>
      </c>
    </row>
    <row r="111" spans="1:4" ht="10.5">
      <c r="A111" s="17">
        <v>105</v>
      </c>
      <c r="B111" s="337" t="s">
        <v>1502</v>
      </c>
      <c r="C111" s="61">
        <v>2006</v>
      </c>
      <c r="D111" s="89">
        <v>473.97</v>
      </c>
    </row>
    <row r="112" spans="1:4" ht="10.5">
      <c r="A112" s="17">
        <v>106</v>
      </c>
      <c r="B112" s="337" t="s">
        <v>1502</v>
      </c>
      <c r="C112" s="61">
        <v>2006</v>
      </c>
      <c r="D112" s="89">
        <v>473.97</v>
      </c>
    </row>
    <row r="113" spans="1:5" ht="10.5">
      <c r="A113" s="17">
        <v>107</v>
      </c>
      <c r="B113" s="337" t="s">
        <v>1502</v>
      </c>
      <c r="C113" s="61">
        <v>2006</v>
      </c>
      <c r="D113" s="89">
        <v>473.97</v>
      </c>
      <c r="E113" s="43"/>
    </row>
    <row r="114" spans="1:4" ht="21">
      <c r="A114" s="17">
        <v>108</v>
      </c>
      <c r="B114" s="337" t="s">
        <v>1529</v>
      </c>
      <c r="C114" s="61">
        <v>2006</v>
      </c>
      <c r="D114" s="89">
        <v>3519.7</v>
      </c>
    </row>
    <row r="115" spans="1:4" ht="21">
      <c r="A115" s="17">
        <v>109</v>
      </c>
      <c r="B115" s="337" t="s">
        <v>1531</v>
      </c>
      <c r="C115" s="61">
        <v>2006</v>
      </c>
      <c r="D115" s="89">
        <v>3445.31</v>
      </c>
    </row>
    <row r="116" spans="1:4" ht="21">
      <c r="A116" s="17">
        <v>110</v>
      </c>
      <c r="B116" s="338" t="s">
        <v>1531</v>
      </c>
      <c r="C116" s="61">
        <v>2006</v>
      </c>
      <c r="D116" s="89">
        <v>3445.31</v>
      </c>
    </row>
    <row r="117" spans="1:4" ht="21">
      <c r="A117" s="17">
        <v>111</v>
      </c>
      <c r="B117" s="156" t="s">
        <v>1532</v>
      </c>
      <c r="C117" s="165">
        <v>2006</v>
      </c>
      <c r="D117" s="89">
        <v>103270.44</v>
      </c>
    </row>
    <row r="118" spans="1:4" ht="21">
      <c r="A118" s="17">
        <v>112</v>
      </c>
      <c r="B118" s="339" t="s">
        <v>1486</v>
      </c>
      <c r="C118" s="61">
        <v>2006</v>
      </c>
      <c r="D118" s="89">
        <v>28731.6</v>
      </c>
    </row>
    <row r="119" spans="1:4" ht="10.5">
      <c r="A119" s="17">
        <v>113</v>
      </c>
      <c r="B119" s="337" t="s">
        <v>1533</v>
      </c>
      <c r="C119" s="61">
        <v>2006</v>
      </c>
      <c r="D119" s="89">
        <v>685.7</v>
      </c>
    </row>
    <row r="120" spans="1:4" ht="21">
      <c r="A120" s="17">
        <v>114</v>
      </c>
      <c r="B120" s="337" t="s">
        <v>1534</v>
      </c>
      <c r="C120" s="61">
        <v>2006</v>
      </c>
      <c r="D120" s="89">
        <v>3922.3</v>
      </c>
    </row>
    <row r="121" spans="1:4" ht="10.5">
      <c r="A121" s="17">
        <v>115</v>
      </c>
      <c r="B121" s="337" t="s">
        <v>2267</v>
      </c>
      <c r="C121" s="61">
        <v>2006</v>
      </c>
      <c r="D121" s="89">
        <v>31286.88</v>
      </c>
    </row>
    <row r="122" spans="1:4" ht="10.5">
      <c r="A122" s="17">
        <v>116</v>
      </c>
      <c r="B122" s="337" t="s">
        <v>2268</v>
      </c>
      <c r="C122" s="61">
        <v>2006</v>
      </c>
      <c r="D122" s="89">
        <v>2013</v>
      </c>
    </row>
    <row r="123" spans="1:4" ht="10.5">
      <c r="A123" s="17">
        <v>117</v>
      </c>
      <c r="B123" s="337" t="s">
        <v>2269</v>
      </c>
      <c r="C123" s="61">
        <v>2006</v>
      </c>
      <c r="D123" s="89">
        <v>2158.18</v>
      </c>
    </row>
    <row r="124" spans="1:4" ht="21">
      <c r="A124" s="17">
        <v>118</v>
      </c>
      <c r="B124" s="337" t="s">
        <v>2270</v>
      </c>
      <c r="C124" s="61">
        <v>2006</v>
      </c>
      <c r="D124" s="89">
        <v>4811.07</v>
      </c>
    </row>
    <row r="125" spans="1:4" ht="10.5">
      <c r="A125" s="17">
        <v>119</v>
      </c>
      <c r="B125" s="337" t="s">
        <v>2271</v>
      </c>
      <c r="C125" s="61">
        <v>2006</v>
      </c>
      <c r="D125" s="89">
        <v>4005.26</v>
      </c>
    </row>
    <row r="126" spans="1:4" ht="21">
      <c r="A126" s="17">
        <v>120</v>
      </c>
      <c r="B126" s="337" t="s">
        <v>2272</v>
      </c>
      <c r="C126" s="61">
        <v>2006</v>
      </c>
      <c r="D126" s="89">
        <v>4564.02</v>
      </c>
    </row>
    <row r="127" spans="1:4" ht="21">
      <c r="A127" s="17">
        <v>121</v>
      </c>
      <c r="B127" s="337" t="s">
        <v>2272</v>
      </c>
      <c r="C127" s="61">
        <v>2006</v>
      </c>
      <c r="D127" s="89">
        <v>4564.02</v>
      </c>
    </row>
    <row r="128" spans="1:4" ht="21">
      <c r="A128" s="17">
        <v>122</v>
      </c>
      <c r="B128" s="337" t="s">
        <v>2272</v>
      </c>
      <c r="C128" s="61">
        <v>2006</v>
      </c>
      <c r="D128" s="89">
        <v>4564.02</v>
      </c>
    </row>
    <row r="129" spans="1:4" ht="10.5">
      <c r="A129" s="17">
        <v>123</v>
      </c>
      <c r="B129" s="337" t="s">
        <v>2273</v>
      </c>
      <c r="C129" s="61">
        <v>2006</v>
      </c>
      <c r="D129" s="89">
        <v>3498.96</v>
      </c>
    </row>
    <row r="130" spans="1:4" ht="10.5">
      <c r="A130" s="17">
        <v>124</v>
      </c>
      <c r="B130" s="337" t="s">
        <v>2273</v>
      </c>
      <c r="C130" s="61">
        <v>2006</v>
      </c>
      <c r="D130" s="89">
        <v>3498.96</v>
      </c>
    </row>
    <row r="131" spans="1:4" ht="21">
      <c r="A131" s="17">
        <v>125</v>
      </c>
      <c r="B131" s="337" t="s">
        <v>2274</v>
      </c>
      <c r="C131" s="61">
        <v>2006</v>
      </c>
      <c r="D131" s="89">
        <v>4326.12</v>
      </c>
    </row>
    <row r="132" spans="1:4" ht="21">
      <c r="A132" s="17">
        <v>126</v>
      </c>
      <c r="B132" s="337" t="s">
        <v>2274</v>
      </c>
      <c r="C132" s="61">
        <v>2006</v>
      </c>
      <c r="D132" s="89">
        <v>4326.12</v>
      </c>
    </row>
    <row r="133" spans="1:4" ht="21">
      <c r="A133" s="17">
        <v>127</v>
      </c>
      <c r="B133" s="337" t="s">
        <v>2274</v>
      </c>
      <c r="C133" s="61">
        <v>2006</v>
      </c>
      <c r="D133" s="89">
        <v>4326.12</v>
      </c>
    </row>
    <row r="134" spans="1:4" ht="21">
      <c r="A134" s="17">
        <v>128</v>
      </c>
      <c r="B134" s="337" t="s">
        <v>2275</v>
      </c>
      <c r="C134" s="61">
        <v>2006</v>
      </c>
      <c r="D134" s="89">
        <v>3796.64</v>
      </c>
    </row>
    <row r="135" spans="1:4" ht="10.5">
      <c r="A135" s="17">
        <v>129</v>
      </c>
      <c r="B135" s="337" t="s">
        <v>250</v>
      </c>
      <c r="C135" s="61">
        <v>2006</v>
      </c>
      <c r="D135" s="89">
        <v>297.68</v>
      </c>
    </row>
    <row r="136" spans="1:4" ht="10.5">
      <c r="A136" s="17">
        <v>130</v>
      </c>
      <c r="B136" s="337" t="s">
        <v>251</v>
      </c>
      <c r="C136" s="61">
        <v>2006</v>
      </c>
      <c r="D136" s="89">
        <v>375</v>
      </c>
    </row>
    <row r="137" spans="1:4" ht="10.5">
      <c r="A137" s="17">
        <v>131</v>
      </c>
      <c r="B137" s="337" t="s">
        <v>252</v>
      </c>
      <c r="C137" s="61">
        <v>2006</v>
      </c>
      <c r="D137" s="89">
        <v>2690</v>
      </c>
    </row>
    <row r="138" spans="1:4" ht="10.5">
      <c r="A138" s="17">
        <v>132</v>
      </c>
      <c r="B138" s="337" t="s">
        <v>253</v>
      </c>
      <c r="C138" s="61">
        <v>2006</v>
      </c>
      <c r="D138" s="89">
        <v>2845.01</v>
      </c>
    </row>
    <row r="139" spans="1:4" ht="10.5">
      <c r="A139" s="17">
        <v>133</v>
      </c>
      <c r="B139" s="337" t="s">
        <v>253</v>
      </c>
      <c r="C139" s="61">
        <v>2006</v>
      </c>
      <c r="D139" s="89">
        <v>2845</v>
      </c>
    </row>
    <row r="140" spans="1:4" ht="10.5">
      <c r="A140" s="17">
        <v>134</v>
      </c>
      <c r="B140" s="337" t="s">
        <v>254</v>
      </c>
      <c r="C140" s="61">
        <v>2006</v>
      </c>
      <c r="D140" s="91">
        <v>3660</v>
      </c>
    </row>
    <row r="141" spans="1:4" ht="10.5">
      <c r="A141" s="17">
        <v>135</v>
      </c>
      <c r="B141" s="337" t="s">
        <v>255</v>
      </c>
      <c r="C141" s="61">
        <v>2006</v>
      </c>
      <c r="D141" s="91">
        <v>17568</v>
      </c>
    </row>
    <row r="142" spans="1:4" ht="10.5">
      <c r="A142" s="17">
        <v>136</v>
      </c>
      <c r="B142" s="337" t="s">
        <v>256</v>
      </c>
      <c r="C142" s="61">
        <v>2006</v>
      </c>
      <c r="D142" s="91">
        <v>5124</v>
      </c>
    </row>
    <row r="143" spans="1:4" ht="10.5">
      <c r="A143" s="17">
        <v>137</v>
      </c>
      <c r="B143" s="337" t="s">
        <v>1487</v>
      </c>
      <c r="C143" s="61">
        <v>2006</v>
      </c>
      <c r="D143" s="91">
        <v>6466</v>
      </c>
    </row>
    <row r="144" spans="1:4" ht="10.5">
      <c r="A144" s="17">
        <v>138</v>
      </c>
      <c r="B144" s="337" t="s">
        <v>257</v>
      </c>
      <c r="C144" s="61">
        <v>2006</v>
      </c>
      <c r="D144" s="91">
        <v>4270</v>
      </c>
    </row>
    <row r="145" spans="1:4" ht="10.5">
      <c r="A145" s="17">
        <v>139</v>
      </c>
      <c r="B145" s="337" t="s">
        <v>258</v>
      </c>
      <c r="C145" s="61">
        <v>2006</v>
      </c>
      <c r="D145" s="91">
        <v>14410.64</v>
      </c>
    </row>
    <row r="146" spans="1:4" ht="10.5">
      <c r="A146" s="17">
        <v>140</v>
      </c>
      <c r="B146" s="337" t="s">
        <v>259</v>
      </c>
      <c r="C146" s="61">
        <v>2006</v>
      </c>
      <c r="D146" s="89">
        <v>2989</v>
      </c>
    </row>
    <row r="147" spans="1:4" ht="21">
      <c r="A147" s="17">
        <v>141</v>
      </c>
      <c r="B147" s="337" t="s">
        <v>260</v>
      </c>
      <c r="C147" s="61">
        <v>2006</v>
      </c>
      <c r="D147" s="89">
        <v>14993.8</v>
      </c>
    </row>
    <row r="148" spans="1:4" ht="19.5" customHeight="1">
      <c r="A148" s="17">
        <v>142</v>
      </c>
      <c r="B148" s="337" t="s">
        <v>261</v>
      </c>
      <c r="C148" s="61">
        <v>2007</v>
      </c>
      <c r="D148" s="89">
        <v>671.58</v>
      </c>
    </row>
    <row r="149" spans="1:4" ht="18.75" customHeight="1">
      <c r="A149" s="17">
        <v>143</v>
      </c>
      <c r="B149" s="337" t="s">
        <v>262</v>
      </c>
      <c r="C149" s="61">
        <v>2007</v>
      </c>
      <c r="D149" s="89">
        <v>2873.18</v>
      </c>
    </row>
    <row r="150" spans="1:4" ht="21">
      <c r="A150" s="17">
        <v>144</v>
      </c>
      <c r="B150" s="337" t="s">
        <v>263</v>
      </c>
      <c r="C150" s="61">
        <v>2007</v>
      </c>
      <c r="D150" s="89">
        <v>786.9</v>
      </c>
    </row>
    <row r="151" spans="1:4" ht="21">
      <c r="A151" s="17">
        <v>145</v>
      </c>
      <c r="B151" s="337" t="s">
        <v>264</v>
      </c>
      <c r="C151" s="61">
        <v>2007</v>
      </c>
      <c r="D151" s="89">
        <v>3597.11</v>
      </c>
    </row>
    <row r="152" spans="1:4" ht="10.5">
      <c r="A152" s="17">
        <v>146</v>
      </c>
      <c r="B152" s="337" t="s">
        <v>265</v>
      </c>
      <c r="C152" s="61">
        <v>2007</v>
      </c>
      <c r="D152" s="89">
        <v>2824.98</v>
      </c>
    </row>
    <row r="153" spans="1:4" ht="21">
      <c r="A153" s="17">
        <v>147</v>
      </c>
      <c r="B153" s="337" t="s">
        <v>264</v>
      </c>
      <c r="C153" s="61">
        <v>2007</v>
      </c>
      <c r="D153" s="89">
        <v>3597.1</v>
      </c>
    </row>
    <row r="154" spans="1:4" ht="10.5">
      <c r="A154" s="17">
        <v>148</v>
      </c>
      <c r="B154" s="337" t="s">
        <v>265</v>
      </c>
      <c r="C154" s="61">
        <v>2007</v>
      </c>
      <c r="D154" s="89">
        <v>2824.96</v>
      </c>
    </row>
    <row r="155" spans="1:4" ht="10.5">
      <c r="A155" s="17">
        <v>149</v>
      </c>
      <c r="B155" s="337" t="s">
        <v>265</v>
      </c>
      <c r="C155" s="61">
        <v>2007</v>
      </c>
      <c r="D155" s="89">
        <v>2824.96</v>
      </c>
    </row>
    <row r="156" spans="1:4" ht="21">
      <c r="A156" s="17">
        <v>150</v>
      </c>
      <c r="B156" s="337" t="s">
        <v>268</v>
      </c>
      <c r="C156" s="61">
        <v>2007</v>
      </c>
      <c r="D156" s="89">
        <v>3452.6</v>
      </c>
    </row>
    <row r="157" spans="1:4" ht="26.25" customHeight="1">
      <c r="A157" s="17">
        <v>151</v>
      </c>
      <c r="B157" s="337" t="s">
        <v>268</v>
      </c>
      <c r="C157" s="61">
        <v>2007</v>
      </c>
      <c r="D157" s="89">
        <v>3452.6</v>
      </c>
    </row>
    <row r="158" spans="1:4" ht="21">
      <c r="A158" s="17">
        <v>152</v>
      </c>
      <c r="B158" s="337" t="s">
        <v>268</v>
      </c>
      <c r="C158" s="61">
        <v>2007</v>
      </c>
      <c r="D158" s="89">
        <v>3452.6</v>
      </c>
    </row>
    <row r="159" spans="1:4" ht="21">
      <c r="A159" s="17">
        <v>153</v>
      </c>
      <c r="B159" s="337" t="s">
        <v>268</v>
      </c>
      <c r="C159" s="61">
        <v>2007</v>
      </c>
      <c r="D159" s="89">
        <v>3452.6</v>
      </c>
    </row>
    <row r="160" spans="1:4" ht="21">
      <c r="A160" s="17">
        <v>154</v>
      </c>
      <c r="B160" s="337" t="s">
        <v>268</v>
      </c>
      <c r="C160" s="61">
        <v>2007</v>
      </c>
      <c r="D160" s="89">
        <v>3452.6</v>
      </c>
    </row>
    <row r="161" spans="1:4" ht="21">
      <c r="A161" s="17">
        <v>155</v>
      </c>
      <c r="B161" s="337" t="s">
        <v>269</v>
      </c>
      <c r="C161" s="61">
        <v>2007</v>
      </c>
      <c r="D161" s="89">
        <v>3562.4</v>
      </c>
    </row>
    <row r="162" spans="1:4" ht="21">
      <c r="A162" s="17">
        <v>156</v>
      </c>
      <c r="B162" s="337" t="s">
        <v>269</v>
      </c>
      <c r="C162" s="61">
        <v>2007</v>
      </c>
      <c r="D162" s="89">
        <v>3562.4</v>
      </c>
    </row>
    <row r="163" spans="1:4" ht="10.5">
      <c r="A163" s="17">
        <v>157</v>
      </c>
      <c r="B163" s="337" t="s">
        <v>270</v>
      </c>
      <c r="C163" s="61">
        <v>2007</v>
      </c>
      <c r="D163" s="89">
        <v>3129.3</v>
      </c>
    </row>
    <row r="164" spans="1:4" ht="10.5">
      <c r="A164" s="17">
        <v>158</v>
      </c>
      <c r="B164" s="337" t="s">
        <v>270</v>
      </c>
      <c r="C164" s="61">
        <v>2007</v>
      </c>
      <c r="D164" s="89">
        <v>3129.3</v>
      </c>
    </row>
    <row r="165" spans="1:4" ht="21">
      <c r="A165" s="17">
        <v>159</v>
      </c>
      <c r="B165" s="337" t="s">
        <v>269</v>
      </c>
      <c r="C165" s="61">
        <v>2007</v>
      </c>
      <c r="D165" s="89">
        <v>3562.4</v>
      </c>
    </row>
    <row r="166" spans="1:4" ht="10.5">
      <c r="A166" s="17">
        <v>160</v>
      </c>
      <c r="B166" s="337" t="s">
        <v>270</v>
      </c>
      <c r="C166" s="61">
        <v>2007</v>
      </c>
      <c r="D166" s="89">
        <v>3129.3</v>
      </c>
    </row>
    <row r="167" spans="1:4" ht="31.5">
      <c r="A167" s="17">
        <v>161</v>
      </c>
      <c r="B167" s="337" t="s">
        <v>271</v>
      </c>
      <c r="C167" s="61">
        <v>2007</v>
      </c>
      <c r="D167" s="89">
        <v>4423.72</v>
      </c>
    </row>
    <row r="168" spans="1:4" ht="10.5">
      <c r="A168" s="17">
        <v>162</v>
      </c>
      <c r="B168" s="337" t="s">
        <v>272</v>
      </c>
      <c r="C168" s="61">
        <v>2007</v>
      </c>
      <c r="D168" s="89">
        <v>16962.88</v>
      </c>
    </row>
    <row r="169" spans="1:4" ht="10.5">
      <c r="A169" s="17">
        <v>163</v>
      </c>
      <c r="B169" s="337" t="s">
        <v>273</v>
      </c>
      <c r="C169" s="61">
        <v>2007</v>
      </c>
      <c r="D169" s="91">
        <v>4270</v>
      </c>
    </row>
    <row r="170" spans="1:4" ht="10.5">
      <c r="A170" s="17">
        <v>164</v>
      </c>
      <c r="B170" s="337" t="s">
        <v>274</v>
      </c>
      <c r="C170" s="61">
        <v>2007</v>
      </c>
      <c r="D170" s="91">
        <v>3782</v>
      </c>
    </row>
    <row r="171" spans="1:4" ht="10.5">
      <c r="A171" s="17">
        <v>165</v>
      </c>
      <c r="B171" s="337" t="s">
        <v>275</v>
      </c>
      <c r="C171" s="61">
        <v>2007</v>
      </c>
      <c r="D171" s="89">
        <v>4465.2</v>
      </c>
    </row>
    <row r="172" spans="1:4" ht="21">
      <c r="A172" s="17">
        <v>166</v>
      </c>
      <c r="B172" s="337" t="s">
        <v>276</v>
      </c>
      <c r="C172" s="61">
        <v>2007</v>
      </c>
      <c r="D172" s="89">
        <v>7442</v>
      </c>
    </row>
    <row r="173" spans="1:4" ht="21">
      <c r="A173" s="17">
        <v>167</v>
      </c>
      <c r="B173" s="337" t="s">
        <v>277</v>
      </c>
      <c r="C173" s="61">
        <v>2007</v>
      </c>
      <c r="D173" s="89">
        <v>52060</v>
      </c>
    </row>
    <row r="174" spans="1:4" ht="21">
      <c r="A174" s="17">
        <v>168</v>
      </c>
      <c r="B174" s="337" t="s">
        <v>278</v>
      </c>
      <c r="C174" s="61">
        <v>2008</v>
      </c>
      <c r="D174" s="89">
        <v>3176.88</v>
      </c>
    </row>
    <row r="175" spans="1:4" ht="21">
      <c r="A175" s="17">
        <v>169</v>
      </c>
      <c r="B175" s="337" t="s">
        <v>278</v>
      </c>
      <c r="C175" s="61">
        <v>2008</v>
      </c>
      <c r="D175" s="89">
        <v>3176.88</v>
      </c>
    </row>
    <row r="176" spans="1:4" ht="21">
      <c r="A176" s="17">
        <v>170</v>
      </c>
      <c r="B176" s="337" t="s">
        <v>278</v>
      </c>
      <c r="C176" s="61">
        <v>2008</v>
      </c>
      <c r="D176" s="89">
        <v>3176.88</v>
      </c>
    </row>
    <row r="177" spans="1:4" ht="10.5">
      <c r="A177" s="17">
        <v>171</v>
      </c>
      <c r="B177" s="337" t="s">
        <v>270</v>
      </c>
      <c r="C177" s="61">
        <v>2008</v>
      </c>
      <c r="D177" s="89">
        <v>2746.22</v>
      </c>
    </row>
    <row r="178" spans="1:4" ht="21">
      <c r="A178" s="17">
        <v>172</v>
      </c>
      <c r="B178" s="337" t="s">
        <v>279</v>
      </c>
      <c r="C178" s="61">
        <v>2008</v>
      </c>
      <c r="D178" s="89">
        <v>3176.88</v>
      </c>
    </row>
    <row r="179" spans="1:4" ht="21">
      <c r="A179" s="17">
        <v>173</v>
      </c>
      <c r="B179" s="337" t="s">
        <v>279</v>
      </c>
      <c r="C179" s="61">
        <v>2008</v>
      </c>
      <c r="D179" s="89">
        <v>3176.88</v>
      </c>
    </row>
    <row r="180" spans="1:4" ht="21">
      <c r="A180" s="17">
        <v>174</v>
      </c>
      <c r="B180" s="337" t="s">
        <v>280</v>
      </c>
      <c r="C180" s="61">
        <v>2008</v>
      </c>
      <c r="D180" s="89">
        <v>4027.22</v>
      </c>
    </row>
    <row r="181" spans="1:4" ht="10.5">
      <c r="A181" s="17">
        <v>175</v>
      </c>
      <c r="B181" s="337" t="s">
        <v>281</v>
      </c>
      <c r="C181" s="61">
        <v>2008</v>
      </c>
      <c r="D181" s="89">
        <v>2746.22</v>
      </c>
    </row>
    <row r="182" spans="1:4" ht="21">
      <c r="A182" s="17">
        <v>176</v>
      </c>
      <c r="B182" s="337" t="s">
        <v>282</v>
      </c>
      <c r="C182" s="61">
        <v>2008</v>
      </c>
      <c r="D182" s="89">
        <v>3176.88</v>
      </c>
    </row>
    <row r="183" spans="1:4" ht="21">
      <c r="A183" s="17">
        <v>177</v>
      </c>
      <c r="B183" s="337" t="s">
        <v>283</v>
      </c>
      <c r="C183" s="61">
        <v>2008</v>
      </c>
      <c r="D183" s="89">
        <v>3683.18</v>
      </c>
    </row>
    <row r="184" spans="1:4" ht="21">
      <c r="A184" s="17">
        <v>178</v>
      </c>
      <c r="B184" s="337" t="s">
        <v>284</v>
      </c>
      <c r="C184" s="61">
        <v>2008</v>
      </c>
      <c r="D184" s="89">
        <v>3683.18</v>
      </c>
    </row>
    <row r="185" spans="1:4" ht="10.5">
      <c r="A185" s="17">
        <v>179</v>
      </c>
      <c r="B185" s="337" t="s">
        <v>285</v>
      </c>
      <c r="C185" s="47">
        <v>2008</v>
      </c>
      <c r="D185" s="91">
        <v>3660</v>
      </c>
    </row>
    <row r="186" spans="1:4" ht="10.5">
      <c r="A186" s="17">
        <v>180</v>
      </c>
      <c r="B186" s="337" t="s">
        <v>286</v>
      </c>
      <c r="C186" s="47">
        <v>2008</v>
      </c>
      <c r="D186" s="91">
        <v>5590</v>
      </c>
    </row>
    <row r="187" spans="1:4" ht="10.5">
      <c r="A187" s="17">
        <v>181</v>
      </c>
      <c r="B187" s="336" t="s">
        <v>1022</v>
      </c>
      <c r="C187" s="47">
        <v>2008</v>
      </c>
      <c r="D187" s="91">
        <v>7890.96</v>
      </c>
    </row>
    <row r="188" spans="1:4" ht="10.5">
      <c r="A188" s="17">
        <v>182</v>
      </c>
      <c r="B188" s="336" t="s">
        <v>1023</v>
      </c>
      <c r="C188" s="47">
        <v>2008</v>
      </c>
      <c r="D188" s="91">
        <v>34621.16</v>
      </c>
    </row>
    <row r="189" spans="1:4" ht="10.5">
      <c r="A189" s="17">
        <v>183</v>
      </c>
      <c r="B189" s="336" t="s">
        <v>1024</v>
      </c>
      <c r="C189" s="47">
        <v>2008</v>
      </c>
      <c r="D189" s="91">
        <v>52521.52</v>
      </c>
    </row>
    <row r="190" spans="1:4" ht="10.5">
      <c r="A190" s="454" t="s">
        <v>2316</v>
      </c>
      <c r="B190" s="455"/>
      <c r="C190" s="456"/>
      <c r="D190" s="341">
        <f>SUM(D7:D189)</f>
        <v>1059790.6400000001</v>
      </c>
    </row>
    <row r="191" spans="1:4" ht="10.5">
      <c r="A191" s="445" t="s">
        <v>35</v>
      </c>
      <c r="B191" s="445"/>
      <c r="C191" s="445"/>
      <c r="D191" s="445"/>
    </row>
    <row r="192" spans="1:4" ht="30" customHeight="1">
      <c r="A192" s="15" t="s">
        <v>2311</v>
      </c>
      <c r="B192" s="15" t="s">
        <v>287</v>
      </c>
      <c r="C192" s="15" t="s">
        <v>2353</v>
      </c>
      <c r="D192" s="16" t="s">
        <v>2354</v>
      </c>
    </row>
    <row r="193" spans="1:4" ht="15" customHeight="1">
      <c r="A193" s="17">
        <v>1</v>
      </c>
      <c r="B193" s="18" t="s">
        <v>288</v>
      </c>
      <c r="C193" s="17">
        <v>2003</v>
      </c>
      <c r="D193" s="93">
        <v>2284</v>
      </c>
    </row>
    <row r="194" spans="1:4" ht="10.5">
      <c r="A194" s="17">
        <f>A193+1</f>
        <v>2</v>
      </c>
      <c r="B194" s="4" t="s">
        <v>289</v>
      </c>
      <c r="C194" s="17">
        <v>2006</v>
      </c>
      <c r="D194" s="94">
        <v>2297.26</v>
      </c>
    </row>
    <row r="195" spans="1:4" ht="10.5">
      <c r="A195" s="17">
        <f aca="true" t="shared" si="0" ref="A195:A202">A194+1</f>
        <v>3</v>
      </c>
      <c r="B195" s="88" t="s">
        <v>290</v>
      </c>
      <c r="C195" s="61">
        <v>2005</v>
      </c>
      <c r="D195" s="89">
        <v>3633.26</v>
      </c>
    </row>
    <row r="196" spans="1:4" ht="14.25" customHeight="1">
      <c r="A196" s="17">
        <f t="shared" si="0"/>
        <v>4</v>
      </c>
      <c r="B196" s="88" t="s">
        <v>291</v>
      </c>
      <c r="C196" s="61">
        <v>2006</v>
      </c>
      <c r="D196" s="89">
        <v>3159.8</v>
      </c>
    </row>
    <row r="197" spans="1:4" ht="14.25" customHeight="1">
      <c r="A197" s="17">
        <f t="shared" si="0"/>
        <v>5</v>
      </c>
      <c r="B197" s="88" t="s">
        <v>292</v>
      </c>
      <c r="C197" s="61">
        <v>2006</v>
      </c>
      <c r="D197" s="89">
        <v>2874.32</v>
      </c>
    </row>
    <row r="198" spans="1:4" ht="14.25" customHeight="1">
      <c r="A198" s="17">
        <f t="shared" si="0"/>
        <v>6</v>
      </c>
      <c r="B198" s="88" t="s">
        <v>293</v>
      </c>
      <c r="C198" s="61">
        <v>2006</v>
      </c>
      <c r="D198" s="89">
        <v>2508.32</v>
      </c>
    </row>
    <row r="199" spans="1:4" ht="14.25" customHeight="1">
      <c r="A199" s="17">
        <f t="shared" si="0"/>
        <v>7</v>
      </c>
      <c r="B199" s="88" t="s">
        <v>293</v>
      </c>
      <c r="C199" s="61">
        <v>2006</v>
      </c>
      <c r="D199" s="89">
        <v>2508.32</v>
      </c>
    </row>
    <row r="200" spans="1:4" ht="14.25" customHeight="1">
      <c r="A200" s="17">
        <f t="shared" si="0"/>
        <v>8</v>
      </c>
      <c r="B200" s="88" t="s">
        <v>293</v>
      </c>
      <c r="C200" s="61">
        <v>2006</v>
      </c>
      <c r="D200" s="89">
        <v>2508.32</v>
      </c>
    </row>
    <row r="201" spans="1:4" ht="14.25" customHeight="1">
      <c r="A201" s="17">
        <f t="shared" si="0"/>
        <v>9</v>
      </c>
      <c r="B201" s="88" t="s">
        <v>293</v>
      </c>
      <c r="C201" s="61">
        <v>2006</v>
      </c>
      <c r="D201" s="89">
        <v>2508.32</v>
      </c>
    </row>
    <row r="202" spans="1:4" ht="14.25" customHeight="1">
      <c r="A202" s="17">
        <f t="shared" si="0"/>
        <v>10</v>
      </c>
      <c r="B202" s="88" t="s">
        <v>293</v>
      </c>
      <c r="C202" s="61">
        <v>2006</v>
      </c>
      <c r="D202" s="89">
        <v>2508.32</v>
      </c>
    </row>
    <row r="203" spans="1:4" ht="10.5">
      <c r="A203" s="17">
        <v>11</v>
      </c>
      <c r="B203" s="88" t="s">
        <v>266</v>
      </c>
      <c r="C203" s="61">
        <v>2007</v>
      </c>
      <c r="D203" s="89">
        <v>3580.01</v>
      </c>
    </row>
    <row r="204" spans="1:4" ht="10.5">
      <c r="A204" s="17">
        <v>12</v>
      </c>
      <c r="B204" s="88" t="s">
        <v>266</v>
      </c>
      <c r="C204" s="61">
        <v>2007</v>
      </c>
      <c r="D204" s="89">
        <v>3580</v>
      </c>
    </row>
    <row r="205" spans="1:4" ht="10.5">
      <c r="A205" s="17">
        <v>13</v>
      </c>
      <c r="B205" s="88" t="s">
        <v>267</v>
      </c>
      <c r="C205" s="61">
        <v>2007</v>
      </c>
      <c r="D205" s="89">
        <v>3215.01</v>
      </c>
    </row>
    <row r="206" spans="1:4" ht="11.25" thickBot="1">
      <c r="A206" s="454" t="s">
        <v>2316</v>
      </c>
      <c r="B206" s="455"/>
      <c r="C206" s="456"/>
      <c r="D206" s="23">
        <f>SUM(D193:D205)</f>
        <v>37165.26</v>
      </c>
    </row>
    <row r="207" spans="1:4" ht="10.5">
      <c r="A207" s="446" t="s">
        <v>505</v>
      </c>
      <c r="B207" s="447"/>
      <c r="C207" s="447"/>
      <c r="D207" s="448"/>
    </row>
    <row r="208" spans="1:6" ht="32.25" thickBot="1">
      <c r="A208" s="96" t="s">
        <v>2311</v>
      </c>
      <c r="B208" s="97" t="s">
        <v>36</v>
      </c>
      <c r="C208" s="97" t="s">
        <v>2353</v>
      </c>
      <c r="D208" s="98" t="s">
        <v>2354</v>
      </c>
      <c r="F208" s="21"/>
    </row>
    <row r="209" spans="1:4" ht="10.5">
      <c r="A209" s="17">
        <v>1</v>
      </c>
      <c r="B209" s="88" t="s">
        <v>1524</v>
      </c>
      <c r="C209" s="61">
        <v>2005</v>
      </c>
      <c r="D209" s="89">
        <v>21059.03</v>
      </c>
    </row>
    <row r="210" spans="1:6" ht="10.5">
      <c r="A210" s="17"/>
      <c r="B210" s="22" t="s">
        <v>2316</v>
      </c>
      <c r="C210" s="4"/>
      <c r="D210" s="341">
        <f>D209</f>
        <v>21059.03</v>
      </c>
      <c r="F210" s="213"/>
    </row>
    <row r="213" spans="1:4" s="218" customFormat="1" ht="10.5">
      <c r="A213" s="217" t="s">
        <v>2400</v>
      </c>
      <c r="D213" s="242"/>
    </row>
    <row r="214" spans="1:4" s="226" customFormat="1" ht="10.5">
      <c r="A214" s="225"/>
      <c r="D214" s="243"/>
    </row>
    <row r="215" spans="1:4" s="226" customFormat="1" ht="10.5">
      <c r="A215" s="445" t="s">
        <v>506</v>
      </c>
      <c r="B215" s="445"/>
      <c r="C215" s="445"/>
      <c r="D215" s="445"/>
    </row>
    <row r="216" spans="1:4" s="226" customFormat="1" ht="21">
      <c r="A216" s="15" t="s">
        <v>2311</v>
      </c>
      <c r="B216" s="15" t="s">
        <v>2352</v>
      </c>
      <c r="C216" s="15" t="s">
        <v>2353</v>
      </c>
      <c r="D216" s="16" t="s">
        <v>2354</v>
      </c>
    </row>
    <row r="217" spans="1:4" s="226" customFormat="1" ht="10.5">
      <c r="A217" s="17">
        <v>1</v>
      </c>
      <c r="B217" s="30" t="s">
        <v>2403</v>
      </c>
      <c r="C217" s="30">
        <v>2003</v>
      </c>
      <c r="D217" s="31">
        <v>2998.76</v>
      </c>
    </row>
    <row r="218" spans="1:4" s="226" customFormat="1" ht="10.5">
      <c r="A218" s="17">
        <f>A217+1</f>
        <v>2</v>
      </c>
      <c r="B218" s="4" t="s">
        <v>2406</v>
      </c>
      <c r="C218" s="4">
        <v>2006</v>
      </c>
      <c r="D218" s="20">
        <v>4575</v>
      </c>
    </row>
    <row r="219" spans="1:4" s="226" customFormat="1" ht="10.5">
      <c r="A219" s="17"/>
      <c r="B219" s="22" t="s">
        <v>2316</v>
      </c>
      <c r="C219" s="4"/>
      <c r="D219" s="341">
        <f>SUM(D217:D218)</f>
        <v>7573.76</v>
      </c>
    </row>
    <row r="220" spans="1:4" ht="11.25" thickBot="1">
      <c r="A220" s="52"/>
      <c r="B220" s="244"/>
      <c r="C220" s="229"/>
      <c r="D220" s="245"/>
    </row>
    <row r="221" spans="1:4" ht="10.5">
      <c r="A221" s="446" t="s">
        <v>507</v>
      </c>
      <c r="B221" s="447"/>
      <c r="C221" s="447"/>
      <c r="D221" s="448"/>
    </row>
    <row r="222" spans="1:4" ht="21.75" thickBot="1">
      <c r="A222" s="96" t="s">
        <v>2311</v>
      </c>
      <c r="B222" s="97" t="s">
        <v>287</v>
      </c>
      <c r="C222" s="97" t="s">
        <v>2353</v>
      </c>
      <c r="D222" s="98" t="s">
        <v>2354</v>
      </c>
    </row>
    <row r="223" spans="1:4" ht="10.5">
      <c r="A223" s="17">
        <v>1</v>
      </c>
      <c r="B223" s="4" t="s">
        <v>2404</v>
      </c>
      <c r="C223" s="4">
        <v>2005</v>
      </c>
      <c r="D223" s="20">
        <v>2682</v>
      </c>
    </row>
    <row r="224" spans="1:4" ht="10.5">
      <c r="A224" s="17">
        <v>2</v>
      </c>
      <c r="B224" s="4" t="s">
        <v>2405</v>
      </c>
      <c r="C224" s="4">
        <v>2005</v>
      </c>
      <c r="D224" s="20">
        <v>2705.96</v>
      </c>
    </row>
    <row r="225" spans="1:6" ht="11.25" thickBot="1">
      <c r="A225" s="17"/>
      <c r="B225" s="22" t="s">
        <v>2316</v>
      </c>
      <c r="C225" s="4"/>
      <c r="D225" s="23">
        <f>SUM(D223:D224)</f>
        <v>5387.96</v>
      </c>
      <c r="F225" s="27"/>
    </row>
    <row r="226" spans="1:4" ht="10.5">
      <c r="A226" s="446" t="s">
        <v>508</v>
      </c>
      <c r="B226" s="447"/>
      <c r="C226" s="447"/>
      <c r="D226" s="448"/>
    </row>
    <row r="227" spans="1:6" ht="32.25" thickBot="1">
      <c r="A227" s="96" t="s">
        <v>2311</v>
      </c>
      <c r="B227" s="97" t="s">
        <v>36</v>
      </c>
      <c r="C227" s="97" t="s">
        <v>2353</v>
      </c>
      <c r="D227" s="98" t="s">
        <v>2354</v>
      </c>
      <c r="F227" s="21"/>
    </row>
    <row r="228" spans="1:4" ht="10.5">
      <c r="A228" s="38">
        <v>1</v>
      </c>
      <c r="B228" s="30" t="s">
        <v>2407</v>
      </c>
      <c r="C228" s="30">
        <v>2007</v>
      </c>
      <c r="D228" s="31">
        <v>14589.98</v>
      </c>
    </row>
    <row r="229" spans="1:4" ht="10.5">
      <c r="A229" s="17">
        <v>2</v>
      </c>
      <c r="B229" s="4" t="s">
        <v>2408</v>
      </c>
      <c r="C229" s="4">
        <v>2008</v>
      </c>
      <c r="D229" s="20">
        <v>2080</v>
      </c>
    </row>
    <row r="230" spans="1:4" ht="10.5">
      <c r="A230" s="17">
        <v>3</v>
      </c>
      <c r="B230" s="4" t="s">
        <v>2409</v>
      </c>
      <c r="C230" s="4">
        <v>2008</v>
      </c>
      <c r="D230" s="20">
        <v>3940</v>
      </c>
    </row>
    <row r="231" spans="1:6" ht="10.5">
      <c r="A231" s="17"/>
      <c r="B231" s="22" t="s">
        <v>2316</v>
      </c>
      <c r="C231" s="4"/>
      <c r="D231" s="341">
        <f>SUM(D228:D230)</f>
        <v>20609.98</v>
      </c>
      <c r="F231" s="213"/>
    </row>
    <row r="233" spans="1:4" s="218" customFormat="1" ht="10.5">
      <c r="A233" s="217" t="s">
        <v>69</v>
      </c>
      <c r="D233" s="242"/>
    </row>
    <row r="234" ht="11.25" thickBot="1">
      <c r="A234" s="25"/>
    </row>
    <row r="235" spans="1:4" ht="10.5">
      <c r="A235" s="449" t="s">
        <v>506</v>
      </c>
      <c r="B235" s="450"/>
      <c r="C235" s="450"/>
      <c r="D235" s="451"/>
    </row>
    <row r="236" spans="1:4" ht="21.75" thickBot="1">
      <c r="A236" s="96" t="s">
        <v>2311</v>
      </c>
      <c r="B236" s="97" t="s">
        <v>2352</v>
      </c>
      <c r="C236" s="97" t="s">
        <v>2353</v>
      </c>
      <c r="D236" s="98" t="s">
        <v>2354</v>
      </c>
    </row>
    <row r="237" spans="1:4" ht="10.5">
      <c r="A237" s="38">
        <v>1</v>
      </c>
      <c r="B237" s="4" t="s">
        <v>2417</v>
      </c>
      <c r="C237" s="4">
        <v>2004</v>
      </c>
      <c r="D237" s="20">
        <v>450</v>
      </c>
    </row>
    <row r="238" spans="1:4" ht="10.5">
      <c r="A238" s="17">
        <v>2</v>
      </c>
      <c r="B238" s="4" t="s">
        <v>2418</v>
      </c>
      <c r="C238" s="4">
        <v>2004</v>
      </c>
      <c r="D238" s="20">
        <v>866</v>
      </c>
    </row>
    <row r="239" spans="1:4" ht="10.5">
      <c r="A239" s="17">
        <v>3</v>
      </c>
      <c r="B239" s="4" t="s">
        <v>2419</v>
      </c>
      <c r="C239" s="4">
        <v>2004</v>
      </c>
      <c r="D239" s="20">
        <v>1184</v>
      </c>
    </row>
    <row r="240" spans="1:4" ht="10.5">
      <c r="A240" s="17">
        <v>4</v>
      </c>
      <c r="B240" s="4" t="s">
        <v>2420</v>
      </c>
      <c r="C240" s="4">
        <v>2003</v>
      </c>
      <c r="D240" s="20">
        <v>1373.02</v>
      </c>
    </row>
    <row r="241" spans="1:4" ht="10.5">
      <c r="A241" s="17">
        <v>5</v>
      </c>
      <c r="B241" s="4" t="s">
        <v>2420</v>
      </c>
      <c r="C241" s="4">
        <v>2003</v>
      </c>
      <c r="D241" s="20">
        <v>1233.97</v>
      </c>
    </row>
    <row r="242" spans="1:4" ht="10.5">
      <c r="A242" s="17">
        <v>6</v>
      </c>
      <c r="B242" s="4" t="s">
        <v>2420</v>
      </c>
      <c r="C242" s="4">
        <v>2005</v>
      </c>
      <c r="D242" s="20">
        <v>3080</v>
      </c>
    </row>
    <row r="243" spans="1:4" ht="10.5">
      <c r="A243" s="17">
        <v>7</v>
      </c>
      <c r="B243" s="4" t="s">
        <v>2420</v>
      </c>
      <c r="C243" s="4">
        <v>2005</v>
      </c>
      <c r="D243" s="20">
        <v>3049</v>
      </c>
    </row>
    <row r="244" spans="1:4" ht="10.5">
      <c r="A244" s="17">
        <v>8</v>
      </c>
      <c r="B244" s="4" t="s">
        <v>2421</v>
      </c>
      <c r="C244" s="4">
        <v>2005</v>
      </c>
      <c r="D244" s="20">
        <v>12276.98</v>
      </c>
    </row>
    <row r="245" spans="1:4" ht="10.5">
      <c r="A245" s="17">
        <v>9</v>
      </c>
      <c r="B245" s="4" t="s">
        <v>2422</v>
      </c>
      <c r="C245" s="4">
        <v>2005</v>
      </c>
      <c r="D245" s="20">
        <v>6705.14</v>
      </c>
    </row>
    <row r="246" spans="1:4" ht="10.5">
      <c r="A246" s="17">
        <v>10</v>
      </c>
      <c r="B246" s="4" t="s">
        <v>209</v>
      </c>
      <c r="C246" s="4">
        <v>2005</v>
      </c>
      <c r="D246" s="20">
        <v>1088</v>
      </c>
    </row>
    <row r="247" spans="1:4" ht="10.5">
      <c r="A247" s="17">
        <v>11</v>
      </c>
      <c r="B247" s="4" t="s">
        <v>210</v>
      </c>
      <c r="C247" s="4">
        <v>2005</v>
      </c>
      <c r="D247" s="20">
        <v>1080</v>
      </c>
    </row>
    <row r="248" spans="1:4" ht="10.5">
      <c r="A248" s="17">
        <v>12</v>
      </c>
      <c r="B248" s="4" t="s">
        <v>211</v>
      </c>
      <c r="C248" s="4">
        <v>2005</v>
      </c>
      <c r="D248" s="20">
        <v>30584.5</v>
      </c>
    </row>
    <row r="249" spans="1:4" ht="10.5">
      <c r="A249" s="17">
        <v>13</v>
      </c>
      <c r="B249" s="4" t="s">
        <v>212</v>
      </c>
      <c r="C249" s="4">
        <v>2005</v>
      </c>
      <c r="D249" s="20">
        <v>13077.4</v>
      </c>
    </row>
    <row r="250" spans="1:4" ht="10.5">
      <c r="A250" s="17">
        <v>14</v>
      </c>
      <c r="B250" s="4" t="s">
        <v>213</v>
      </c>
      <c r="C250" s="4">
        <v>2005</v>
      </c>
      <c r="D250" s="20">
        <v>9400</v>
      </c>
    </row>
    <row r="251" spans="1:4" ht="10.5">
      <c r="A251" s="17">
        <v>15</v>
      </c>
      <c r="B251" s="4" t="s">
        <v>1481</v>
      </c>
      <c r="C251" s="4">
        <v>2005</v>
      </c>
      <c r="D251" s="20">
        <v>14880</v>
      </c>
    </row>
    <row r="252" spans="1:4" ht="10.5">
      <c r="A252" s="17">
        <v>16</v>
      </c>
      <c r="B252" s="99" t="s">
        <v>214</v>
      </c>
      <c r="C252" s="99">
        <v>2006</v>
      </c>
      <c r="D252" s="100">
        <v>16088</v>
      </c>
    </row>
    <row r="253" spans="1:4" ht="10.5">
      <c r="A253" s="17">
        <v>17</v>
      </c>
      <c r="B253" s="101" t="s">
        <v>215</v>
      </c>
      <c r="C253" s="101">
        <v>2007</v>
      </c>
      <c r="D253" s="102">
        <v>11564</v>
      </c>
    </row>
    <row r="254" spans="1:4" ht="10.5">
      <c r="A254" s="17">
        <v>18</v>
      </c>
      <c r="B254" s="4" t="s">
        <v>217</v>
      </c>
      <c r="C254" s="4">
        <v>2007</v>
      </c>
      <c r="D254" s="103">
        <v>2710</v>
      </c>
    </row>
    <row r="255" spans="1:4" ht="10.5">
      <c r="A255" s="17">
        <v>19</v>
      </c>
      <c r="B255" s="99" t="s">
        <v>218</v>
      </c>
      <c r="C255" s="99">
        <v>2007</v>
      </c>
      <c r="D255" s="100">
        <v>1240</v>
      </c>
    </row>
    <row r="256" spans="1:4" ht="10.5">
      <c r="A256" s="17">
        <v>20</v>
      </c>
      <c r="B256" s="4" t="s">
        <v>219</v>
      </c>
      <c r="C256" s="4">
        <v>2008</v>
      </c>
      <c r="D256" s="103">
        <v>650</v>
      </c>
    </row>
    <row r="257" spans="1:4" ht="10.5">
      <c r="A257" s="17">
        <v>21</v>
      </c>
      <c r="B257" s="30" t="s">
        <v>232</v>
      </c>
      <c r="C257" s="30">
        <v>2004</v>
      </c>
      <c r="D257" s="31">
        <v>549</v>
      </c>
    </row>
    <row r="258" spans="1:4" ht="10.5">
      <c r="A258" s="17">
        <v>22</v>
      </c>
      <c r="B258" s="30" t="s">
        <v>233</v>
      </c>
      <c r="C258" s="30">
        <v>2004</v>
      </c>
      <c r="D258" s="31">
        <v>999</v>
      </c>
    </row>
    <row r="259" spans="1:4" ht="10.5">
      <c r="A259" s="17">
        <v>23</v>
      </c>
      <c r="B259" s="30" t="s">
        <v>234</v>
      </c>
      <c r="C259" s="30">
        <v>2004</v>
      </c>
      <c r="D259" s="31">
        <v>454</v>
      </c>
    </row>
    <row r="260" spans="1:4" ht="10.5">
      <c r="A260" s="17">
        <v>24</v>
      </c>
      <c r="B260" s="4" t="s">
        <v>243</v>
      </c>
      <c r="C260" s="4">
        <v>2005</v>
      </c>
      <c r="D260" s="20">
        <v>949</v>
      </c>
    </row>
    <row r="261" spans="1:4" ht="10.5">
      <c r="A261" s="17">
        <v>25</v>
      </c>
      <c r="B261" s="4" t="s">
        <v>244</v>
      </c>
      <c r="C261" s="4">
        <v>2005</v>
      </c>
      <c r="D261" s="20">
        <v>1299</v>
      </c>
    </row>
    <row r="262" spans="1:4" ht="10.5">
      <c r="A262" s="17">
        <v>26</v>
      </c>
      <c r="B262" s="4" t="s">
        <v>245</v>
      </c>
      <c r="C262" s="4">
        <v>2005</v>
      </c>
      <c r="D262" s="20">
        <v>3891.35</v>
      </c>
    </row>
    <row r="263" spans="1:4" ht="10.5">
      <c r="A263" s="17">
        <v>27</v>
      </c>
      <c r="B263" s="4" t="s">
        <v>1282</v>
      </c>
      <c r="C263" s="4">
        <v>2005</v>
      </c>
      <c r="D263" s="20">
        <v>3605.31</v>
      </c>
    </row>
    <row r="264" spans="1:4" ht="10.5">
      <c r="A264" s="17">
        <v>28</v>
      </c>
      <c r="B264" s="4" t="s">
        <v>1275</v>
      </c>
      <c r="C264" s="4">
        <v>2005</v>
      </c>
      <c r="D264" s="20">
        <v>1659.2</v>
      </c>
    </row>
    <row r="265" spans="1:4" ht="10.5">
      <c r="A265" s="17">
        <v>29</v>
      </c>
      <c r="B265" s="4" t="s">
        <v>1285</v>
      </c>
      <c r="C265" s="4">
        <v>2005</v>
      </c>
      <c r="D265" s="20">
        <v>2159.4</v>
      </c>
    </row>
    <row r="266" spans="1:4" ht="10.5">
      <c r="A266" s="17">
        <v>30</v>
      </c>
      <c r="B266" s="99" t="s">
        <v>1287</v>
      </c>
      <c r="C266" s="99">
        <v>2007</v>
      </c>
      <c r="D266" s="100">
        <v>1557</v>
      </c>
    </row>
    <row r="267" spans="1:6" ht="11.25" thickBot="1">
      <c r="A267" s="17"/>
      <c r="B267" s="22" t="s">
        <v>2316</v>
      </c>
      <c r="C267" s="4"/>
      <c r="D267" s="341">
        <f>SUM(D237:D266)</f>
        <v>149702.27000000002</v>
      </c>
      <c r="F267" s="213"/>
    </row>
    <row r="268" spans="1:4" ht="10.5">
      <c r="A268" s="446" t="s">
        <v>507</v>
      </c>
      <c r="B268" s="447"/>
      <c r="C268" s="447"/>
      <c r="D268" s="448"/>
    </row>
    <row r="269" spans="1:4" ht="21.75" thickBot="1">
      <c r="A269" s="96" t="s">
        <v>2311</v>
      </c>
      <c r="B269" s="97" t="s">
        <v>287</v>
      </c>
      <c r="C269" s="97" t="s">
        <v>2353</v>
      </c>
      <c r="D269" s="98" t="s">
        <v>2354</v>
      </c>
    </row>
    <row r="270" spans="1:4" ht="10.5">
      <c r="A270" s="38">
        <v>1</v>
      </c>
      <c r="B270" s="30" t="s">
        <v>220</v>
      </c>
      <c r="C270" s="30">
        <v>2004</v>
      </c>
      <c r="D270" s="31">
        <v>4026</v>
      </c>
    </row>
    <row r="271" spans="1:4" ht="10.5">
      <c r="A271" s="17">
        <v>2</v>
      </c>
      <c r="B271" s="30" t="s">
        <v>221</v>
      </c>
      <c r="C271" s="30">
        <v>2004</v>
      </c>
      <c r="D271" s="31">
        <v>976</v>
      </c>
    </row>
    <row r="272" spans="1:4" ht="10.5">
      <c r="A272" s="17">
        <v>3</v>
      </c>
      <c r="B272" s="30" t="s">
        <v>222</v>
      </c>
      <c r="C272" s="30">
        <v>2002</v>
      </c>
      <c r="D272" s="31">
        <v>2366.88</v>
      </c>
    </row>
    <row r="273" spans="1:4" ht="10.5">
      <c r="A273" s="17">
        <v>4</v>
      </c>
      <c r="B273" s="30" t="s">
        <v>223</v>
      </c>
      <c r="C273" s="30">
        <v>2004</v>
      </c>
      <c r="D273" s="31">
        <v>1342</v>
      </c>
    </row>
    <row r="274" spans="1:4" ht="10.5">
      <c r="A274" s="17">
        <v>5</v>
      </c>
      <c r="B274" s="30" t="s">
        <v>224</v>
      </c>
      <c r="C274" s="30">
        <v>2004</v>
      </c>
      <c r="D274" s="31">
        <v>1220</v>
      </c>
    </row>
    <row r="275" spans="1:4" ht="10.5">
      <c r="A275" s="17">
        <v>6</v>
      </c>
      <c r="B275" s="30" t="s">
        <v>225</v>
      </c>
      <c r="C275" s="30">
        <v>2004</v>
      </c>
      <c r="D275" s="31">
        <v>2318</v>
      </c>
    </row>
    <row r="276" spans="1:4" ht="10.5">
      <c r="A276" s="17">
        <v>7</v>
      </c>
      <c r="B276" s="30" t="s">
        <v>226</v>
      </c>
      <c r="C276" s="30">
        <v>2004</v>
      </c>
      <c r="D276" s="31">
        <v>610</v>
      </c>
    </row>
    <row r="277" spans="1:4" ht="10.5">
      <c r="A277" s="17">
        <v>8</v>
      </c>
      <c r="B277" s="30" t="s">
        <v>227</v>
      </c>
      <c r="C277" s="30">
        <v>2004</v>
      </c>
      <c r="D277" s="31">
        <v>2500</v>
      </c>
    </row>
    <row r="278" spans="1:4" ht="10.5">
      <c r="A278" s="17">
        <v>9</v>
      </c>
      <c r="B278" s="30" t="s">
        <v>228</v>
      </c>
      <c r="C278" s="30">
        <v>2004</v>
      </c>
      <c r="D278" s="31">
        <v>1049.2</v>
      </c>
    </row>
    <row r="279" spans="1:4" ht="10.5">
      <c r="A279" s="17">
        <v>10</v>
      </c>
      <c r="B279" s="30" t="s">
        <v>229</v>
      </c>
      <c r="C279" s="30">
        <v>2004</v>
      </c>
      <c r="D279" s="31">
        <v>2684</v>
      </c>
    </row>
    <row r="280" spans="1:4" ht="10.5">
      <c r="A280" s="17">
        <v>11</v>
      </c>
      <c r="B280" s="30" t="s">
        <v>230</v>
      </c>
      <c r="C280" s="30">
        <v>2004</v>
      </c>
      <c r="D280" s="31">
        <v>1899</v>
      </c>
    </row>
    <row r="281" spans="1:4" ht="10.5">
      <c r="A281" s="17">
        <v>12</v>
      </c>
      <c r="B281" s="30" t="s">
        <v>231</v>
      </c>
      <c r="C281" s="30">
        <v>2004</v>
      </c>
      <c r="D281" s="31">
        <v>1399</v>
      </c>
    </row>
    <row r="282" spans="1:4" ht="10.5">
      <c r="A282" s="17">
        <v>16</v>
      </c>
      <c r="B282" s="30" t="s">
        <v>235</v>
      </c>
      <c r="C282" s="30">
        <v>2003</v>
      </c>
      <c r="D282" s="31">
        <v>2193.5</v>
      </c>
    </row>
    <row r="283" spans="1:4" ht="10.5">
      <c r="A283" s="17">
        <v>17</v>
      </c>
      <c r="B283" s="4" t="s">
        <v>236</v>
      </c>
      <c r="C283" s="4">
        <v>2003</v>
      </c>
      <c r="D283" s="20">
        <v>4001.8</v>
      </c>
    </row>
    <row r="284" spans="1:4" ht="10.5">
      <c r="A284" s="17">
        <v>18</v>
      </c>
      <c r="B284" s="4" t="s">
        <v>237</v>
      </c>
      <c r="C284" s="4">
        <v>2003</v>
      </c>
      <c r="D284" s="20">
        <v>3263.5</v>
      </c>
    </row>
    <row r="285" spans="1:4" ht="10.5">
      <c r="A285" s="17">
        <v>19</v>
      </c>
      <c r="B285" s="4" t="s">
        <v>238</v>
      </c>
      <c r="C285" s="4">
        <v>2004</v>
      </c>
      <c r="D285" s="20">
        <v>2354</v>
      </c>
    </row>
    <row r="286" spans="1:4" ht="10.5">
      <c r="A286" s="17">
        <v>20</v>
      </c>
      <c r="B286" s="4" t="s">
        <v>239</v>
      </c>
      <c r="C286" s="4">
        <v>2004</v>
      </c>
      <c r="D286" s="20">
        <v>3050</v>
      </c>
    </row>
    <row r="287" spans="1:4" ht="10.5">
      <c r="A287" s="17">
        <v>21</v>
      </c>
      <c r="B287" s="4" t="s">
        <v>240</v>
      </c>
      <c r="C287" s="4">
        <v>2004</v>
      </c>
      <c r="D287" s="20">
        <v>2379</v>
      </c>
    </row>
    <row r="288" spans="1:4" ht="10.5">
      <c r="A288" s="17">
        <v>22</v>
      </c>
      <c r="B288" s="4" t="s">
        <v>241</v>
      </c>
      <c r="C288" s="4">
        <v>2004</v>
      </c>
      <c r="D288" s="20">
        <v>699</v>
      </c>
    </row>
    <row r="289" spans="1:4" ht="10.5">
      <c r="A289" s="17">
        <v>23</v>
      </c>
      <c r="B289" s="4" t="s">
        <v>242</v>
      </c>
      <c r="C289" s="4">
        <v>2004</v>
      </c>
      <c r="D289" s="20">
        <v>3050</v>
      </c>
    </row>
    <row r="290" spans="1:4" ht="10.5">
      <c r="A290" s="17">
        <v>27</v>
      </c>
      <c r="B290" s="4" t="s">
        <v>246</v>
      </c>
      <c r="C290" s="4">
        <v>2005</v>
      </c>
      <c r="D290" s="20">
        <v>2196</v>
      </c>
    </row>
    <row r="291" spans="1:4" ht="10.5">
      <c r="A291" s="17">
        <v>28</v>
      </c>
      <c r="B291" s="4" t="s">
        <v>247</v>
      </c>
      <c r="C291" s="4">
        <v>2005</v>
      </c>
      <c r="D291" s="20">
        <v>1220</v>
      </c>
    </row>
    <row r="292" spans="1:4" ht="10.5">
      <c r="A292" s="17">
        <v>29</v>
      </c>
      <c r="B292" s="4" t="s">
        <v>248</v>
      </c>
      <c r="C292" s="4">
        <v>2005</v>
      </c>
      <c r="D292" s="20">
        <v>1439.6</v>
      </c>
    </row>
    <row r="293" spans="1:4" ht="10.5">
      <c r="A293" s="17">
        <v>30</v>
      </c>
      <c r="B293" s="4" t="s">
        <v>249</v>
      </c>
      <c r="C293" s="4">
        <v>2005</v>
      </c>
      <c r="D293" s="20">
        <v>915</v>
      </c>
    </row>
    <row r="294" spans="1:4" ht="10.5">
      <c r="A294" s="17">
        <v>31</v>
      </c>
      <c r="B294" s="4" t="s">
        <v>1271</v>
      </c>
      <c r="C294" s="4">
        <v>2005</v>
      </c>
      <c r="D294" s="20">
        <v>1525</v>
      </c>
    </row>
    <row r="295" spans="1:4" ht="10.5">
      <c r="A295" s="17">
        <v>32</v>
      </c>
      <c r="B295" s="4" t="s">
        <v>1272</v>
      </c>
      <c r="C295" s="4">
        <v>2005</v>
      </c>
      <c r="D295" s="20">
        <v>1451.8</v>
      </c>
    </row>
    <row r="296" spans="1:4" ht="10.5">
      <c r="A296" s="17">
        <v>33</v>
      </c>
      <c r="B296" s="4" t="s">
        <v>1273</v>
      </c>
      <c r="C296" s="4">
        <v>2005</v>
      </c>
      <c r="D296" s="20">
        <v>3135.4</v>
      </c>
    </row>
    <row r="297" spans="1:4" ht="10.5">
      <c r="A297" s="17">
        <v>34</v>
      </c>
      <c r="B297" s="4" t="s">
        <v>1274</v>
      </c>
      <c r="C297" s="4">
        <v>2005</v>
      </c>
      <c r="D297" s="20">
        <v>4183.38</v>
      </c>
    </row>
    <row r="298" spans="1:4" ht="10.5">
      <c r="A298" s="17">
        <v>36</v>
      </c>
      <c r="B298" s="4" t="s">
        <v>1276</v>
      </c>
      <c r="C298" s="4">
        <v>2005</v>
      </c>
      <c r="D298" s="20">
        <v>2440</v>
      </c>
    </row>
    <row r="299" spans="1:4" ht="10.5">
      <c r="A299" s="17">
        <v>37</v>
      </c>
      <c r="B299" s="4" t="s">
        <v>1277</v>
      </c>
      <c r="C299" s="4">
        <v>2005</v>
      </c>
      <c r="D299" s="20">
        <v>2399</v>
      </c>
    </row>
    <row r="300" spans="1:4" ht="10.5">
      <c r="A300" s="17">
        <v>38</v>
      </c>
      <c r="B300" s="4" t="s">
        <v>1278</v>
      </c>
      <c r="C300" s="4">
        <v>2005</v>
      </c>
      <c r="D300" s="20">
        <v>4245.6</v>
      </c>
    </row>
    <row r="301" spans="1:4" ht="10.5">
      <c r="A301" s="17">
        <v>39</v>
      </c>
      <c r="B301" s="4" t="s">
        <v>1279</v>
      </c>
      <c r="C301" s="4">
        <v>2005</v>
      </c>
      <c r="D301" s="20">
        <v>4609.6</v>
      </c>
    </row>
    <row r="302" spans="1:4" ht="10.5">
      <c r="A302" s="17">
        <v>40</v>
      </c>
      <c r="B302" s="4" t="s">
        <v>1280</v>
      </c>
      <c r="C302" s="4">
        <v>2005</v>
      </c>
      <c r="D302" s="20">
        <v>1575</v>
      </c>
    </row>
    <row r="303" spans="1:4" ht="10.5">
      <c r="A303" s="17">
        <v>41</v>
      </c>
      <c r="B303" s="4" t="s">
        <v>1281</v>
      </c>
      <c r="C303" s="4">
        <v>2005</v>
      </c>
      <c r="D303" s="20">
        <v>3552</v>
      </c>
    </row>
    <row r="304" spans="1:4" ht="10.5">
      <c r="A304" s="17">
        <v>43</v>
      </c>
      <c r="B304" s="4" t="s">
        <v>1283</v>
      </c>
      <c r="C304" s="4">
        <v>2005</v>
      </c>
      <c r="D304" s="20">
        <v>3400</v>
      </c>
    </row>
    <row r="305" spans="1:4" ht="10.5">
      <c r="A305" s="17">
        <v>44</v>
      </c>
      <c r="B305" s="4" t="s">
        <v>1284</v>
      </c>
      <c r="C305" s="4">
        <v>2005</v>
      </c>
      <c r="D305" s="20">
        <v>3391.6</v>
      </c>
    </row>
    <row r="306" spans="1:4" ht="10.5">
      <c r="A306" s="17">
        <v>46</v>
      </c>
      <c r="B306" s="4" t="s">
        <v>1286</v>
      </c>
      <c r="C306" s="4">
        <v>2006</v>
      </c>
      <c r="D306" s="20">
        <v>6885.68</v>
      </c>
    </row>
    <row r="307" spans="1:4" ht="10.5">
      <c r="A307" s="17">
        <v>48</v>
      </c>
      <c r="B307" s="33" t="s">
        <v>1288</v>
      </c>
      <c r="C307" s="33">
        <v>2007</v>
      </c>
      <c r="D307" s="34">
        <v>732</v>
      </c>
    </row>
    <row r="308" spans="1:4" ht="10.5">
      <c r="A308" s="17">
        <v>49</v>
      </c>
      <c r="B308" s="4" t="s">
        <v>1289</v>
      </c>
      <c r="C308" s="4">
        <v>2008</v>
      </c>
      <c r="D308" s="20">
        <v>1609.18</v>
      </c>
    </row>
    <row r="309" spans="1:4" ht="10.5">
      <c r="A309" s="17">
        <v>50</v>
      </c>
      <c r="B309" s="4" t="s">
        <v>1290</v>
      </c>
      <c r="C309" s="4">
        <v>2008</v>
      </c>
      <c r="D309" s="20">
        <v>1609.18</v>
      </c>
    </row>
    <row r="310" spans="1:4" ht="10.5">
      <c r="A310" s="17"/>
      <c r="B310" s="22" t="s">
        <v>2316</v>
      </c>
      <c r="C310" s="4"/>
      <c r="D310" s="23">
        <f>SUM(D270:D309)</f>
        <v>95895.9</v>
      </c>
    </row>
    <row r="312" spans="1:4" s="218" customFormat="1" ht="10.5">
      <c r="A312" s="217" t="s">
        <v>1183</v>
      </c>
      <c r="D312" s="242"/>
    </row>
    <row r="313" ht="11.25" thickBot="1"/>
    <row r="314" spans="1:4" ht="10.5">
      <c r="A314" s="449" t="s">
        <v>506</v>
      </c>
      <c r="B314" s="450"/>
      <c r="C314" s="450"/>
      <c r="D314" s="451"/>
    </row>
    <row r="315" spans="1:4" ht="21.75" thickBot="1">
      <c r="A315" s="96" t="s">
        <v>2311</v>
      </c>
      <c r="B315" s="97" t="s">
        <v>2352</v>
      </c>
      <c r="C315" s="97" t="s">
        <v>2353</v>
      </c>
      <c r="D315" s="98" t="s">
        <v>2354</v>
      </c>
    </row>
    <row r="316" spans="1:4" ht="10.5">
      <c r="A316" s="38">
        <v>1</v>
      </c>
      <c r="B316" s="30" t="s">
        <v>1184</v>
      </c>
      <c r="C316" s="30">
        <v>2003</v>
      </c>
      <c r="D316" s="31">
        <v>1826.89</v>
      </c>
    </row>
    <row r="317" spans="1:4" ht="10.5">
      <c r="A317" s="17">
        <v>2</v>
      </c>
      <c r="B317" s="4" t="s">
        <v>1185</v>
      </c>
      <c r="C317" s="4">
        <v>2006</v>
      </c>
      <c r="D317" s="20">
        <v>27230</v>
      </c>
    </row>
    <row r="318" spans="1:4" ht="10.5">
      <c r="A318" s="17">
        <v>3</v>
      </c>
      <c r="B318" s="4" t="s">
        <v>1186</v>
      </c>
      <c r="C318" s="4">
        <v>2006</v>
      </c>
      <c r="D318" s="20">
        <v>25980</v>
      </c>
    </row>
    <row r="319" spans="1:4" ht="10.5">
      <c r="A319" s="17">
        <v>4</v>
      </c>
      <c r="B319" s="4" t="s">
        <v>1187</v>
      </c>
      <c r="C319" s="4">
        <v>2006</v>
      </c>
      <c r="D319" s="20">
        <v>2045</v>
      </c>
    </row>
    <row r="320" spans="1:4" ht="10.5">
      <c r="A320" s="17">
        <v>5</v>
      </c>
      <c r="B320" s="4" t="s">
        <v>1188</v>
      </c>
      <c r="C320" s="4">
        <v>2006</v>
      </c>
      <c r="D320" s="20">
        <v>8238</v>
      </c>
    </row>
    <row r="321" spans="1:4" ht="10.5">
      <c r="A321" s="17">
        <v>6</v>
      </c>
      <c r="B321" s="4" t="s">
        <v>1189</v>
      </c>
      <c r="C321" s="4">
        <v>2006</v>
      </c>
      <c r="D321" s="20">
        <v>4300</v>
      </c>
    </row>
    <row r="322" spans="1:4" ht="10.5">
      <c r="A322" s="17">
        <v>7</v>
      </c>
      <c r="B322" s="4" t="s">
        <v>1190</v>
      </c>
      <c r="C322" s="4">
        <v>2006</v>
      </c>
      <c r="D322" s="20">
        <v>5100</v>
      </c>
    </row>
    <row r="323" spans="1:4" ht="10.5">
      <c r="A323" s="17">
        <v>9</v>
      </c>
      <c r="B323" s="4" t="s">
        <v>1192</v>
      </c>
      <c r="C323" s="4">
        <v>2006</v>
      </c>
      <c r="D323" s="20">
        <v>2159</v>
      </c>
    </row>
    <row r="324" spans="1:4" ht="10.5">
      <c r="A324" s="17">
        <v>10</v>
      </c>
      <c r="B324" s="4" t="s">
        <v>1193</v>
      </c>
      <c r="C324" s="4">
        <v>2006</v>
      </c>
      <c r="D324" s="20">
        <v>15810</v>
      </c>
    </row>
    <row r="325" spans="1:4" ht="10.5">
      <c r="A325" s="17">
        <v>11</v>
      </c>
      <c r="B325" s="4" t="s">
        <v>1194</v>
      </c>
      <c r="C325" s="4">
        <v>2005</v>
      </c>
      <c r="D325" s="20">
        <v>2108</v>
      </c>
    </row>
    <row r="326" spans="1:4" ht="10.5">
      <c r="A326" s="17">
        <v>12</v>
      </c>
      <c r="B326" s="4" t="s">
        <v>1195</v>
      </c>
      <c r="C326" s="4">
        <v>2005</v>
      </c>
      <c r="D326" s="20">
        <v>499</v>
      </c>
    </row>
    <row r="327" spans="1:4" ht="10.5">
      <c r="A327" s="17">
        <v>13</v>
      </c>
      <c r="B327" s="4" t="s">
        <v>1196</v>
      </c>
      <c r="C327" s="4">
        <v>2006</v>
      </c>
      <c r="D327" s="20">
        <v>2024.79</v>
      </c>
    </row>
    <row r="328" spans="1:4" ht="10.5">
      <c r="A328" s="17">
        <v>14</v>
      </c>
      <c r="B328" s="4" t="s">
        <v>2420</v>
      </c>
      <c r="C328" s="4">
        <v>2007</v>
      </c>
      <c r="D328" s="20">
        <v>4000</v>
      </c>
    </row>
    <row r="329" spans="1:6" ht="11.25" thickBot="1">
      <c r="A329" s="17"/>
      <c r="B329" s="22" t="s">
        <v>2316</v>
      </c>
      <c r="C329" s="4"/>
      <c r="D329" s="341">
        <f>SUM(D316:D328)</f>
        <v>101320.68</v>
      </c>
      <c r="F329" s="260"/>
    </row>
    <row r="330" spans="1:4" ht="10.5">
      <c r="A330" s="446" t="s">
        <v>507</v>
      </c>
      <c r="B330" s="447"/>
      <c r="C330" s="447"/>
      <c r="D330" s="448"/>
    </row>
    <row r="331" spans="1:4" ht="21.75" thickBot="1">
      <c r="A331" s="96" t="s">
        <v>2311</v>
      </c>
      <c r="B331" s="97" t="s">
        <v>287</v>
      </c>
      <c r="C331" s="97" t="s">
        <v>2353</v>
      </c>
      <c r="D331" s="98" t="s">
        <v>2354</v>
      </c>
    </row>
    <row r="332" spans="1:4" ht="10.5">
      <c r="A332" s="38">
        <v>1</v>
      </c>
      <c r="B332" s="30" t="s">
        <v>1197</v>
      </c>
      <c r="C332" s="30">
        <v>2006</v>
      </c>
      <c r="D332" s="31">
        <v>5660</v>
      </c>
    </row>
    <row r="333" spans="1:4" ht="10.5">
      <c r="A333" s="17">
        <v>2</v>
      </c>
      <c r="B333" s="4" t="s">
        <v>1191</v>
      </c>
      <c r="C333" s="4">
        <v>2006</v>
      </c>
      <c r="D333" s="20">
        <v>3391</v>
      </c>
    </row>
    <row r="334" spans="1:4" ht="10.5">
      <c r="A334" s="17"/>
      <c r="B334" s="22" t="s">
        <v>2316</v>
      </c>
      <c r="C334" s="4"/>
      <c r="D334" s="23">
        <f>SUM(D332:D333)</f>
        <v>9051</v>
      </c>
    </row>
    <row r="336" spans="1:4" s="218" customFormat="1" ht="10.5">
      <c r="A336" s="217" t="s">
        <v>1220</v>
      </c>
      <c r="D336" s="242"/>
    </row>
    <row r="337" ht="11.25" thickBot="1">
      <c r="A337" s="25"/>
    </row>
    <row r="338" spans="1:4" ht="10.5">
      <c r="A338" s="449" t="s">
        <v>506</v>
      </c>
      <c r="B338" s="450"/>
      <c r="C338" s="450"/>
      <c r="D338" s="451"/>
    </row>
    <row r="339" spans="1:4" ht="21.75" thickBot="1">
      <c r="A339" s="96" t="s">
        <v>2311</v>
      </c>
      <c r="B339" s="97" t="s">
        <v>2352</v>
      </c>
      <c r="C339" s="97" t="s">
        <v>2353</v>
      </c>
      <c r="D339" s="98" t="s">
        <v>2354</v>
      </c>
    </row>
    <row r="340" spans="1:4" ht="10.5">
      <c r="A340" s="38">
        <v>1</v>
      </c>
      <c r="B340" s="30" t="s">
        <v>1174</v>
      </c>
      <c r="C340" s="38" t="s">
        <v>1221</v>
      </c>
      <c r="D340" s="201">
        <v>2122.8</v>
      </c>
    </row>
    <row r="341" spans="1:4" ht="10.5">
      <c r="A341" s="17">
        <v>2</v>
      </c>
      <c r="B341" s="4" t="s">
        <v>751</v>
      </c>
      <c r="C341" s="17" t="s">
        <v>1221</v>
      </c>
      <c r="D341" s="202">
        <v>3403.8</v>
      </c>
    </row>
    <row r="342" spans="1:4" ht="10.5">
      <c r="A342" s="17">
        <v>3</v>
      </c>
      <c r="B342" s="4" t="s">
        <v>1222</v>
      </c>
      <c r="C342" s="17" t="s">
        <v>1221</v>
      </c>
      <c r="D342" s="202">
        <v>2927</v>
      </c>
    </row>
    <row r="343" spans="1:4" ht="10.5">
      <c r="A343" s="17">
        <v>4</v>
      </c>
      <c r="B343" s="4" t="s">
        <v>1223</v>
      </c>
      <c r="C343" s="17" t="s">
        <v>1221</v>
      </c>
      <c r="D343" s="202">
        <v>7470.66</v>
      </c>
    </row>
    <row r="344" spans="1:4" ht="10.5">
      <c r="A344" s="17">
        <v>5</v>
      </c>
      <c r="B344" s="4" t="s">
        <v>1224</v>
      </c>
      <c r="C344" s="17" t="s">
        <v>1221</v>
      </c>
      <c r="D344" s="202">
        <v>6130.48</v>
      </c>
    </row>
    <row r="345" spans="1:4" ht="10.5">
      <c r="A345" s="17">
        <v>6</v>
      </c>
      <c r="B345" s="4" t="s">
        <v>1225</v>
      </c>
      <c r="C345" s="17" t="s">
        <v>1226</v>
      </c>
      <c r="D345" s="202">
        <v>2077</v>
      </c>
    </row>
    <row r="346" spans="1:4" ht="10.5">
      <c r="A346" s="17">
        <v>7</v>
      </c>
      <c r="B346" s="4" t="s">
        <v>1227</v>
      </c>
      <c r="C346" s="17" t="s">
        <v>1226</v>
      </c>
      <c r="D346" s="202">
        <v>2846.26</v>
      </c>
    </row>
    <row r="347" spans="1:4" ht="10.5">
      <c r="A347" s="17">
        <v>8</v>
      </c>
      <c r="B347" s="4" t="s">
        <v>1228</v>
      </c>
      <c r="C347" s="17" t="s">
        <v>1226</v>
      </c>
      <c r="D347" s="202">
        <v>2500</v>
      </c>
    </row>
    <row r="348" spans="1:4" ht="10.5">
      <c r="A348" s="17">
        <v>9</v>
      </c>
      <c r="B348" s="4" t="s">
        <v>1229</v>
      </c>
      <c r="C348" s="17" t="s">
        <v>1226</v>
      </c>
      <c r="D348" s="202">
        <v>799</v>
      </c>
    </row>
    <row r="349" spans="1:4" ht="10.5">
      <c r="A349" s="17">
        <v>10</v>
      </c>
      <c r="B349" s="4" t="s">
        <v>1230</v>
      </c>
      <c r="C349" s="17" t="s">
        <v>1231</v>
      </c>
      <c r="D349" s="202">
        <v>3000</v>
      </c>
    </row>
    <row r="350" spans="1:4" ht="10.5">
      <c r="A350" s="17">
        <v>11</v>
      </c>
      <c r="B350" s="4" t="s">
        <v>1235</v>
      </c>
      <c r="C350" s="17" t="s">
        <v>1231</v>
      </c>
      <c r="D350" s="202">
        <v>2150.01</v>
      </c>
    </row>
    <row r="351" spans="1:6" ht="11.25" thickBot="1">
      <c r="A351" s="17"/>
      <c r="B351" s="22" t="s">
        <v>2316</v>
      </c>
      <c r="C351" s="4"/>
      <c r="D351" s="342">
        <f>SUM(D340:D350)</f>
        <v>35427.01</v>
      </c>
      <c r="F351" s="261"/>
    </row>
    <row r="352" spans="1:4" ht="10.5">
      <c r="A352" s="446" t="s">
        <v>507</v>
      </c>
      <c r="B352" s="447"/>
      <c r="C352" s="447"/>
      <c r="D352" s="448"/>
    </row>
    <row r="353" spans="1:4" ht="21.75" thickBot="1">
      <c r="A353" s="96" t="s">
        <v>2311</v>
      </c>
      <c r="B353" s="97" t="s">
        <v>287</v>
      </c>
      <c r="C353" s="97" t="s">
        <v>2353</v>
      </c>
      <c r="D353" s="98" t="s">
        <v>2354</v>
      </c>
    </row>
    <row r="354" spans="1:4" ht="10.5">
      <c r="A354" s="38">
        <v>1</v>
      </c>
      <c r="B354" s="30" t="s">
        <v>1232</v>
      </c>
      <c r="C354" s="38" t="s">
        <v>1221</v>
      </c>
      <c r="D354" s="201">
        <v>1229.58</v>
      </c>
    </row>
    <row r="355" spans="1:4" ht="10.5">
      <c r="A355" s="17">
        <v>2</v>
      </c>
      <c r="B355" s="4" t="s">
        <v>1233</v>
      </c>
      <c r="C355" s="17" t="s">
        <v>1226</v>
      </c>
      <c r="D355" s="202">
        <v>2910.54</v>
      </c>
    </row>
    <row r="356" spans="1:4" ht="10.5">
      <c r="A356" s="17">
        <v>3</v>
      </c>
      <c r="B356" s="4" t="s">
        <v>1234</v>
      </c>
      <c r="C356" s="17" t="s">
        <v>1231</v>
      </c>
      <c r="D356" s="202">
        <v>3020</v>
      </c>
    </row>
    <row r="357" spans="1:6" ht="11.25" thickBot="1">
      <c r="A357" s="17"/>
      <c r="B357" s="22" t="s">
        <v>2316</v>
      </c>
      <c r="C357" s="4"/>
      <c r="D357" s="16">
        <f>SUM(D354:D356)</f>
        <v>7160.12</v>
      </c>
      <c r="F357" s="262"/>
    </row>
    <row r="358" spans="1:4" ht="10.5">
      <c r="A358" s="446" t="s">
        <v>508</v>
      </c>
      <c r="B358" s="447"/>
      <c r="C358" s="447"/>
      <c r="D358" s="448"/>
    </row>
    <row r="359" spans="1:6" ht="32.25" thickBot="1">
      <c r="A359" s="96" t="s">
        <v>2311</v>
      </c>
      <c r="B359" s="97" t="s">
        <v>36</v>
      </c>
      <c r="C359" s="97" t="s">
        <v>2353</v>
      </c>
      <c r="D359" s="98" t="s">
        <v>2354</v>
      </c>
      <c r="F359" s="21"/>
    </row>
    <row r="360" spans="1:4" ht="21">
      <c r="A360" s="38">
        <v>1</v>
      </c>
      <c r="B360" s="30" t="s">
        <v>1236</v>
      </c>
      <c r="C360" s="38" t="s">
        <v>1237</v>
      </c>
      <c r="D360" s="201">
        <v>31534.78</v>
      </c>
    </row>
    <row r="361" spans="1:4" ht="10.5">
      <c r="A361" s="17"/>
      <c r="B361" s="22" t="s">
        <v>2316</v>
      </c>
      <c r="C361" s="4"/>
      <c r="D361" s="342">
        <f>D360</f>
        <v>31534.78</v>
      </c>
    </row>
    <row r="363" spans="1:4" s="218" customFormat="1" ht="10.5">
      <c r="A363" s="217" t="s">
        <v>1912</v>
      </c>
      <c r="D363" s="242"/>
    </row>
    <row r="364" ht="11.25" thickBot="1">
      <c r="A364" s="25"/>
    </row>
    <row r="365" spans="1:4" ht="10.5">
      <c r="A365" s="449" t="s">
        <v>506</v>
      </c>
      <c r="B365" s="450"/>
      <c r="C365" s="450"/>
      <c r="D365" s="451"/>
    </row>
    <row r="366" spans="1:4" ht="21.75" thickBot="1">
      <c r="A366" s="96" t="s">
        <v>2311</v>
      </c>
      <c r="B366" s="97" t="s">
        <v>2352</v>
      </c>
      <c r="C366" s="97" t="s">
        <v>2353</v>
      </c>
      <c r="D366" s="98" t="s">
        <v>2354</v>
      </c>
    </row>
    <row r="367" spans="1:4" ht="10.5">
      <c r="A367" s="17">
        <v>1</v>
      </c>
      <c r="B367" s="4" t="s">
        <v>1914</v>
      </c>
      <c r="C367" s="4">
        <v>2007</v>
      </c>
      <c r="D367" s="20">
        <v>2465.1</v>
      </c>
    </row>
    <row r="368" spans="1:4" ht="10.5">
      <c r="A368" s="17">
        <v>2</v>
      </c>
      <c r="B368" s="4" t="s">
        <v>1914</v>
      </c>
      <c r="C368" s="4">
        <v>2007</v>
      </c>
      <c r="D368" s="20">
        <v>2465.1</v>
      </c>
    </row>
    <row r="369" spans="1:4" ht="10.5">
      <c r="A369" s="17">
        <v>3</v>
      </c>
      <c r="B369" s="4" t="s">
        <v>1914</v>
      </c>
      <c r="C369" s="4">
        <v>2007</v>
      </c>
      <c r="D369" s="20">
        <v>2465.1</v>
      </c>
    </row>
    <row r="370" spans="1:4" ht="10.5">
      <c r="A370" s="17">
        <v>4</v>
      </c>
      <c r="B370" s="4" t="s">
        <v>1914</v>
      </c>
      <c r="C370" s="4">
        <v>2007</v>
      </c>
      <c r="D370" s="20">
        <v>2465.1</v>
      </c>
    </row>
    <row r="371" spans="1:4" ht="10.5">
      <c r="A371" s="17">
        <v>5</v>
      </c>
      <c r="B371" s="4" t="s">
        <v>1914</v>
      </c>
      <c r="C371" s="4">
        <v>2007</v>
      </c>
      <c r="D371" s="20">
        <v>2465.11</v>
      </c>
    </row>
    <row r="372" spans="1:4" ht="10.5">
      <c r="A372" s="17">
        <v>6</v>
      </c>
      <c r="B372" s="4" t="s">
        <v>2422</v>
      </c>
      <c r="C372" s="4">
        <v>2003</v>
      </c>
      <c r="D372" s="20">
        <v>4514</v>
      </c>
    </row>
    <row r="373" spans="1:4" ht="10.5">
      <c r="A373" s="17">
        <v>7</v>
      </c>
      <c r="B373" s="4" t="s">
        <v>2422</v>
      </c>
      <c r="C373" s="4">
        <v>2003</v>
      </c>
      <c r="D373" s="20">
        <v>7200</v>
      </c>
    </row>
    <row r="374" spans="1:4" ht="10.5">
      <c r="A374" s="17">
        <v>8</v>
      </c>
      <c r="B374" s="4" t="s">
        <v>2422</v>
      </c>
      <c r="C374" s="4">
        <v>2005</v>
      </c>
      <c r="D374" s="20">
        <v>3159</v>
      </c>
    </row>
    <row r="375" spans="1:4" ht="10.5">
      <c r="A375" s="17">
        <v>9</v>
      </c>
      <c r="B375" s="4" t="s">
        <v>1915</v>
      </c>
      <c r="C375" s="4">
        <v>2005</v>
      </c>
      <c r="D375" s="20">
        <v>498</v>
      </c>
    </row>
    <row r="376" spans="1:4" ht="10.5">
      <c r="A376" s="17">
        <v>10</v>
      </c>
      <c r="B376" s="4" t="s">
        <v>1916</v>
      </c>
      <c r="C376" s="4">
        <v>2005</v>
      </c>
      <c r="D376" s="20">
        <v>1074</v>
      </c>
    </row>
    <row r="377" spans="1:4" ht="10.5">
      <c r="A377" s="17">
        <v>11</v>
      </c>
      <c r="B377" s="4" t="s">
        <v>1914</v>
      </c>
      <c r="C377" s="4">
        <v>2007</v>
      </c>
      <c r="D377" s="20">
        <v>4040</v>
      </c>
    </row>
    <row r="378" spans="1:4" ht="11.25" thickBot="1">
      <c r="A378" s="17"/>
      <c r="B378" s="22" t="s">
        <v>2316</v>
      </c>
      <c r="C378" s="4"/>
      <c r="D378" s="341">
        <f>SUM(D367:D377)</f>
        <v>32810.51</v>
      </c>
    </row>
    <row r="379" spans="1:4" ht="10.5">
      <c r="A379" s="446" t="s">
        <v>507</v>
      </c>
      <c r="B379" s="447"/>
      <c r="C379" s="447"/>
      <c r="D379" s="448"/>
    </row>
    <row r="380" spans="1:4" ht="21.75" thickBot="1">
      <c r="A380" s="96" t="s">
        <v>2311</v>
      </c>
      <c r="B380" s="97" t="s">
        <v>287</v>
      </c>
      <c r="C380" s="97" t="s">
        <v>2353</v>
      </c>
      <c r="D380" s="98" t="s">
        <v>2354</v>
      </c>
    </row>
    <row r="381" spans="1:4" ht="10.5">
      <c r="A381" s="38">
        <v>1</v>
      </c>
      <c r="B381" s="30" t="s">
        <v>1913</v>
      </c>
      <c r="C381" s="30">
        <v>2007</v>
      </c>
      <c r="D381" s="31">
        <v>2787</v>
      </c>
    </row>
    <row r="382" spans="1:4" ht="10.5">
      <c r="A382" s="17"/>
      <c r="B382" s="22" t="s">
        <v>2316</v>
      </c>
      <c r="C382" s="4"/>
      <c r="D382" s="23">
        <f>D381</f>
        <v>2787</v>
      </c>
    </row>
    <row r="384" spans="1:4" s="218" customFormat="1" ht="10.5">
      <c r="A384" s="217" t="s">
        <v>2010</v>
      </c>
      <c r="D384" s="242"/>
    </row>
    <row r="385" ht="11.25" thickBot="1">
      <c r="A385" s="25"/>
    </row>
    <row r="386" spans="1:4" ht="10.5">
      <c r="A386" s="449" t="s">
        <v>506</v>
      </c>
      <c r="B386" s="450"/>
      <c r="C386" s="450"/>
      <c r="D386" s="451"/>
    </row>
    <row r="387" spans="1:4" ht="21.75" thickBot="1">
      <c r="A387" s="96" t="s">
        <v>2311</v>
      </c>
      <c r="B387" s="97" t="s">
        <v>2352</v>
      </c>
      <c r="C387" s="97" t="s">
        <v>2353</v>
      </c>
      <c r="D387" s="98" t="s">
        <v>2354</v>
      </c>
    </row>
    <row r="388" spans="1:4" ht="10.5">
      <c r="A388" s="38">
        <v>1</v>
      </c>
      <c r="B388" s="30" t="s">
        <v>2420</v>
      </c>
      <c r="C388" s="30">
        <v>2004</v>
      </c>
      <c r="D388" s="31">
        <v>2936.99</v>
      </c>
    </row>
    <row r="389" spans="1:4" ht="10.5">
      <c r="A389" s="17">
        <v>2</v>
      </c>
      <c r="B389" s="4" t="s">
        <v>2420</v>
      </c>
      <c r="C389" s="4">
        <v>2005</v>
      </c>
      <c r="D389" s="20">
        <v>2669.99</v>
      </c>
    </row>
    <row r="390" spans="1:4" ht="10.5">
      <c r="A390" s="17">
        <v>3</v>
      </c>
      <c r="B390" s="4" t="s">
        <v>2420</v>
      </c>
      <c r="C390" s="4">
        <v>2005</v>
      </c>
      <c r="D390" s="20">
        <v>500</v>
      </c>
    </row>
    <row r="391" spans="1:4" ht="10.5">
      <c r="A391" s="17">
        <v>4</v>
      </c>
      <c r="B391" s="4" t="s">
        <v>2420</v>
      </c>
      <c r="C391" s="4">
        <v>2005</v>
      </c>
      <c r="D391" s="20">
        <v>500</v>
      </c>
    </row>
    <row r="392" spans="1:4" ht="10.5">
      <c r="A392" s="17">
        <v>5</v>
      </c>
      <c r="B392" s="4" t="s">
        <v>2012</v>
      </c>
      <c r="C392" s="4">
        <v>2006</v>
      </c>
      <c r="D392" s="20">
        <v>1829.01</v>
      </c>
    </row>
    <row r="393" spans="1:4" ht="10.5">
      <c r="A393" s="17">
        <v>6</v>
      </c>
      <c r="B393" s="4" t="s">
        <v>2013</v>
      </c>
      <c r="C393" s="4">
        <v>2006</v>
      </c>
      <c r="D393" s="20">
        <v>744.99</v>
      </c>
    </row>
    <row r="394" spans="1:4" ht="10.5">
      <c r="A394" s="17">
        <v>7</v>
      </c>
      <c r="B394" s="4" t="s">
        <v>2014</v>
      </c>
      <c r="C394" s="4">
        <v>2006</v>
      </c>
      <c r="D394" s="20">
        <v>548.98</v>
      </c>
    </row>
    <row r="395" spans="1:4" ht="10.5">
      <c r="A395" s="17">
        <v>8</v>
      </c>
      <c r="B395" s="4" t="s">
        <v>2015</v>
      </c>
      <c r="C395" s="4">
        <v>2006</v>
      </c>
      <c r="D395" s="20">
        <v>763</v>
      </c>
    </row>
    <row r="396" spans="1:4" ht="10.5">
      <c r="A396" s="17">
        <v>9</v>
      </c>
      <c r="B396" s="4" t="s">
        <v>2016</v>
      </c>
      <c r="C396" s="4">
        <v>2006</v>
      </c>
      <c r="D396" s="20">
        <v>3416</v>
      </c>
    </row>
    <row r="397" spans="1:4" ht="10.5">
      <c r="A397" s="17">
        <v>10</v>
      </c>
      <c r="B397" s="4" t="s">
        <v>2017</v>
      </c>
      <c r="C397" s="4">
        <v>2007</v>
      </c>
      <c r="D397" s="20">
        <v>475.8</v>
      </c>
    </row>
    <row r="398" spans="1:4" ht="11.25" thickBot="1">
      <c r="A398" s="17"/>
      <c r="B398" s="22" t="s">
        <v>2316</v>
      </c>
      <c r="C398" s="4"/>
      <c r="D398" s="341">
        <f>SUM(D388:D397)</f>
        <v>14384.759999999998</v>
      </c>
    </row>
    <row r="399" spans="1:4" ht="10.5">
      <c r="A399" s="446" t="s">
        <v>507</v>
      </c>
      <c r="B399" s="447"/>
      <c r="C399" s="447"/>
      <c r="D399" s="448"/>
    </row>
    <row r="400" spans="1:4" ht="21.75" thickBot="1">
      <c r="A400" s="96" t="s">
        <v>2311</v>
      </c>
      <c r="B400" s="97" t="s">
        <v>287</v>
      </c>
      <c r="C400" s="97" t="s">
        <v>2353</v>
      </c>
      <c r="D400" s="98" t="s">
        <v>2354</v>
      </c>
    </row>
    <row r="401" spans="1:4" ht="10.5">
      <c r="A401" s="38">
        <v>1</v>
      </c>
      <c r="B401" s="30" t="s">
        <v>2018</v>
      </c>
      <c r="C401" s="30">
        <v>2006</v>
      </c>
      <c r="D401" s="31">
        <v>2850</v>
      </c>
    </row>
    <row r="402" spans="1:4" ht="10.5">
      <c r="A402" s="17"/>
      <c r="B402" s="22" t="s">
        <v>2316</v>
      </c>
      <c r="C402" s="4"/>
      <c r="D402" s="23">
        <f>D401</f>
        <v>2850</v>
      </c>
    </row>
    <row r="404" spans="1:4" s="218" customFormat="1" ht="10.5">
      <c r="A404" s="217" t="s">
        <v>499</v>
      </c>
      <c r="D404" s="242"/>
    </row>
    <row r="405" ht="11.25" thickBot="1"/>
    <row r="406" spans="1:4" ht="10.5">
      <c r="A406" s="449" t="s">
        <v>506</v>
      </c>
      <c r="B406" s="450"/>
      <c r="C406" s="450"/>
      <c r="D406" s="451"/>
    </row>
    <row r="407" spans="1:4" ht="21.75" thickBot="1">
      <c r="A407" s="96" t="s">
        <v>2311</v>
      </c>
      <c r="B407" s="97" t="s">
        <v>2352</v>
      </c>
      <c r="C407" s="97" t="s">
        <v>2353</v>
      </c>
      <c r="D407" s="246" t="s">
        <v>2354</v>
      </c>
    </row>
    <row r="408" spans="1:4" ht="10.5">
      <c r="A408" s="38">
        <v>1</v>
      </c>
      <c r="B408" s="30" t="s">
        <v>2420</v>
      </c>
      <c r="C408" s="30">
        <v>2006</v>
      </c>
      <c r="D408" s="198">
        <v>3904</v>
      </c>
    </row>
    <row r="409" spans="1:4" ht="10.5">
      <c r="A409" s="17">
        <v>2</v>
      </c>
      <c r="B409" s="4" t="s">
        <v>2074</v>
      </c>
      <c r="C409" s="4">
        <v>2005</v>
      </c>
      <c r="D409" s="93">
        <v>1451.8</v>
      </c>
    </row>
    <row r="410" spans="1:4" ht="10.5">
      <c r="A410" s="17">
        <v>3</v>
      </c>
      <c r="B410" s="4" t="s">
        <v>2420</v>
      </c>
      <c r="C410" s="4">
        <v>2005</v>
      </c>
      <c r="D410" s="93">
        <v>1920</v>
      </c>
    </row>
    <row r="411" spans="1:4" ht="10.5">
      <c r="A411" s="17">
        <v>4</v>
      </c>
      <c r="B411" s="4" t="s">
        <v>2075</v>
      </c>
      <c r="C411" s="4">
        <v>2005</v>
      </c>
      <c r="D411" s="93">
        <v>1459.02</v>
      </c>
    </row>
    <row r="412" spans="1:5" ht="10.5">
      <c r="A412" s="17">
        <v>5</v>
      </c>
      <c r="B412" s="4" t="s">
        <v>2076</v>
      </c>
      <c r="C412" s="4">
        <v>2005</v>
      </c>
      <c r="D412" s="93">
        <v>38592.43</v>
      </c>
      <c r="E412" s="327"/>
    </row>
    <row r="413" spans="1:5" ht="10.5">
      <c r="A413" s="17">
        <v>6</v>
      </c>
      <c r="B413" s="4" t="s">
        <v>2077</v>
      </c>
      <c r="C413" s="4">
        <v>2005</v>
      </c>
      <c r="D413" s="93">
        <v>42922.31</v>
      </c>
      <c r="E413" s="327"/>
    </row>
    <row r="414" spans="1:4" ht="10.5">
      <c r="A414" s="17">
        <v>7</v>
      </c>
      <c r="B414" s="4" t="s">
        <v>2075</v>
      </c>
      <c r="C414" s="4">
        <v>2004</v>
      </c>
      <c r="D414" s="93">
        <v>1275</v>
      </c>
    </row>
    <row r="415" spans="1:4" ht="10.5">
      <c r="A415" s="17">
        <v>8</v>
      </c>
      <c r="B415" s="4" t="s">
        <v>2078</v>
      </c>
      <c r="C415" s="4">
        <v>2005</v>
      </c>
      <c r="D415" s="93">
        <v>2999.99</v>
      </c>
    </row>
    <row r="416" spans="1:5" ht="10.5">
      <c r="A416" s="17">
        <v>9</v>
      </c>
      <c r="B416" s="4" t="s">
        <v>2079</v>
      </c>
      <c r="C416" s="4">
        <v>2007</v>
      </c>
      <c r="D416" s="93">
        <v>459</v>
      </c>
      <c r="E416" s="327"/>
    </row>
    <row r="417" spans="1:5" ht="10.5">
      <c r="A417" s="17">
        <v>10</v>
      </c>
      <c r="B417" s="4" t="s">
        <v>2079</v>
      </c>
      <c r="C417" s="4">
        <v>2005</v>
      </c>
      <c r="D417" s="93">
        <v>500</v>
      </c>
      <c r="E417" s="327"/>
    </row>
    <row r="418" spans="1:4" ht="10.5">
      <c r="A418" s="17">
        <v>11</v>
      </c>
      <c r="B418" s="4" t="s">
        <v>2080</v>
      </c>
      <c r="C418" s="4">
        <v>2006</v>
      </c>
      <c r="D418" s="93">
        <v>2330.2</v>
      </c>
    </row>
    <row r="419" spans="1:4" ht="10.5">
      <c r="A419" s="17">
        <v>12</v>
      </c>
      <c r="B419" s="4" t="s">
        <v>2074</v>
      </c>
      <c r="C419" s="4">
        <v>2007</v>
      </c>
      <c r="D419" s="93">
        <v>799.1</v>
      </c>
    </row>
    <row r="420" spans="1:4" ht="10.5">
      <c r="A420" s="17">
        <v>13</v>
      </c>
      <c r="B420" s="4" t="s">
        <v>1914</v>
      </c>
      <c r="C420" s="4">
        <v>2007</v>
      </c>
      <c r="D420" s="93">
        <v>2696</v>
      </c>
    </row>
    <row r="421" spans="1:4" ht="10.5">
      <c r="A421" s="17">
        <v>14</v>
      </c>
      <c r="B421" s="4" t="s">
        <v>2074</v>
      </c>
      <c r="C421" s="4">
        <v>2007</v>
      </c>
      <c r="D421" s="93">
        <v>600</v>
      </c>
    </row>
    <row r="422" spans="1:4" ht="10.5">
      <c r="A422" s="17">
        <v>15</v>
      </c>
      <c r="B422" s="4" t="s">
        <v>2074</v>
      </c>
      <c r="C422" s="4">
        <v>2007</v>
      </c>
      <c r="D422" s="93">
        <v>805.2</v>
      </c>
    </row>
    <row r="423" spans="1:4" ht="10.5">
      <c r="A423" s="17">
        <v>16</v>
      </c>
      <c r="B423" s="4" t="s">
        <v>2075</v>
      </c>
      <c r="C423" s="4">
        <v>2006</v>
      </c>
      <c r="D423" s="93">
        <v>1108.98</v>
      </c>
    </row>
    <row r="424" spans="1:4" ht="10.5">
      <c r="A424" s="17">
        <v>17</v>
      </c>
      <c r="B424" s="4" t="s">
        <v>2075</v>
      </c>
      <c r="C424" s="4">
        <v>2006</v>
      </c>
      <c r="D424" s="93">
        <v>400</v>
      </c>
    </row>
    <row r="425" spans="1:4" ht="10.5">
      <c r="A425" s="17">
        <v>18</v>
      </c>
      <c r="B425" s="4" t="s">
        <v>2420</v>
      </c>
      <c r="C425" s="4">
        <v>2007</v>
      </c>
      <c r="D425" s="93">
        <v>3304.98</v>
      </c>
    </row>
    <row r="426" spans="1:4" ht="10.5">
      <c r="A426" s="17">
        <v>19</v>
      </c>
      <c r="B426" s="4" t="s">
        <v>2081</v>
      </c>
      <c r="C426" s="4">
        <v>2007</v>
      </c>
      <c r="D426" s="93">
        <v>3397.76</v>
      </c>
    </row>
    <row r="427" spans="1:6" ht="11.25" thickBot="1">
      <c r="A427" s="17"/>
      <c r="B427" s="22" t="s">
        <v>2316</v>
      </c>
      <c r="C427" s="4"/>
      <c r="D427" s="343">
        <f>SUM(D408:D426)</f>
        <v>110925.76999999999</v>
      </c>
      <c r="F427" s="250"/>
    </row>
    <row r="428" spans="1:4" ht="10.5">
      <c r="A428" s="446" t="s">
        <v>507</v>
      </c>
      <c r="B428" s="447"/>
      <c r="C428" s="447"/>
      <c r="D428" s="448"/>
    </row>
    <row r="429" spans="1:4" ht="21.75" thickBot="1">
      <c r="A429" s="96" t="s">
        <v>2311</v>
      </c>
      <c r="B429" s="97" t="s">
        <v>287</v>
      </c>
      <c r="C429" s="97" t="s">
        <v>2353</v>
      </c>
      <c r="D429" s="246" t="s">
        <v>2354</v>
      </c>
    </row>
    <row r="430" spans="1:4" ht="10.5">
      <c r="A430" s="38">
        <v>1</v>
      </c>
      <c r="B430" s="30" t="s">
        <v>2082</v>
      </c>
      <c r="C430" s="30">
        <v>2003</v>
      </c>
      <c r="D430" s="198">
        <v>1632.19</v>
      </c>
    </row>
    <row r="431" spans="1:4" ht="10.5">
      <c r="A431" s="17">
        <v>2</v>
      </c>
      <c r="B431" s="4" t="s">
        <v>2083</v>
      </c>
      <c r="C431" s="4">
        <v>2005</v>
      </c>
      <c r="D431" s="93">
        <v>9211.63</v>
      </c>
    </row>
    <row r="432" spans="1:4" ht="10.5">
      <c r="A432" s="17">
        <v>3</v>
      </c>
      <c r="B432" s="4" t="s">
        <v>2083</v>
      </c>
      <c r="C432" s="4">
        <v>2005</v>
      </c>
      <c r="D432" s="93">
        <v>9211.63</v>
      </c>
    </row>
    <row r="433" spans="1:6" ht="10.5">
      <c r="A433" s="17"/>
      <c r="B433" s="22" t="s">
        <v>2316</v>
      </c>
      <c r="C433" s="4"/>
      <c r="D433" s="200">
        <f>SUM(D430:D432)</f>
        <v>20055.449999999997</v>
      </c>
      <c r="F433" s="250"/>
    </row>
    <row r="435" spans="1:4" s="218" customFormat="1" ht="10.5">
      <c r="A435" s="431" t="s">
        <v>487</v>
      </c>
      <c r="B435" s="431"/>
      <c r="C435" s="431"/>
      <c r="D435" s="242"/>
    </row>
    <row r="436" ht="11.25" thickBot="1">
      <c r="A436" s="25"/>
    </row>
    <row r="437" spans="1:4" ht="10.5">
      <c r="A437" s="449" t="s">
        <v>506</v>
      </c>
      <c r="B437" s="450"/>
      <c r="C437" s="450"/>
      <c r="D437" s="451"/>
    </row>
    <row r="438" spans="1:4" ht="21.75" thickBot="1">
      <c r="A438" s="96" t="s">
        <v>2311</v>
      </c>
      <c r="B438" s="97" t="s">
        <v>2352</v>
      </c>
      <c r="C438" s="97" t="s">
        <v>2353</v>
      </c>
      <c r="D438" s="98" t="s">
        <v>2354</v>
      </c>
    </row>
    <row r="439" spans="1:4" ht="10.5">
      <c r="A439" s="38">
        <v>1</v>
      </c>
      <c r="B439" s="30" t="s">
        <v>1562</v>
      </c>
      <c r="C439" s="38">
        <v>2005</v>
      </c>
      <c r="D439" s="31">
        <v>3472.01</v>
      </c>
    </row>
    <row r="440" spans="1:4" ht="10.5">
      <c r="A440" s="17">
        <v>2</v>
      </c>
      <c r="B440" s="4" t="s">
        <v>1562</v>
      </c>
      <c r="C440" s="17">
        <v>2003</v>
      </c>
      <c r="D440" s="20">
        <v>1665</v>
      </c>
    </row>
    <row r="441" spans="1:4" ht="10.5">
      <c r="A441" s="17">
        <v>3</v>
      </c>
      <c r="B441" s="4" t="s">
        <v>1562</v>
      </c>
      <c r="C441" s="17">
        <v>2003</v>
      </c>
      <c r="D441" s="20">
        <v>2300.01</v>
      </c>
    </row>
    <row r="442" spans="1:4" ht="10.5">
      <c r="A442" s="17">
        <v>4</v>
      </c>
      <c r="B442" s="4" t="s">
        <v>1563</v>
      </c>
      <c r="C442" s="17">
        <v>2003</v>
      </c>
      <c r="D442" s="20">
        <v>6483.08</v>
      </c>
    </row>
    <row r="443" spans="1:4" ht="10.5">
      <c r="A443" s="17">
        <v>5</v>
      </c>
      <c r="B443" s="4" t="s">
        <v>1564</v>
      </c>
      <c r="C443" s="17">
        <v>2003</v>
      </c>
      <c r="D443" s="20">
        <v>2081</v>
      </c>
    </row>
    <row r="444" spans="1:4" ht="10.5">
      <c r="A444" s="17">
        <v>6</v>
      </c>
      <c r="B444" s="30" t="s">
        <v>1562</v>
      </c>
      <c r="C444" s="17">
        <v>2007</v>
      </c>
      <c r="D444" s="20">
        <v>2046.97</v>
      </c>
    </row>
    <row r="445" spans="1:4" ht="10.5">
      <c r="A445" s="17"/>
      <c r="B445" s="22" t="s">
        <v>2316</v>
      </c>
      <c r="C445" s="4"/>
      <c r="D445" s="341">
        <f>SUM(D439:D444)</f>
        <v>18048.07</v>
      </c>
    </row>
    <row r="447" spans="1:4" s="218" customFormat="1" ht="10.5">
      <c r="A447" s="217" t="s">
        <v>509</v>
      </c>
      <c r="C447" s="217"/>
      <c r="D447" s="242"/>
    </row>
    <row r="448" ht="11.25" thickBot="1">
      <c r="A448" s="25"/>
    </row>
    <row r="449" spans="1:4" ht="10.5">
      <c r="A449" s="449" t="s">
        <v>510</v>
      </c>
      <c r="B449" s="450"/>
      <c r="C449" s="450"/>
      <c r="D449" s="451"/>
    </row>
    <row r="450" spans="1:4" ht="21.75" thickBot="1">
      <c r="A450" s="96" t="s">
        <v>2311</v>
      </c>
      <c r="B450" s="97" t="s">
        <v>2352</v>
      </c>
      <c r="C450" s="97" t="s">
        <v>2353</v>
      </c>
      <c r="D450" s="98" t="s">
        <v>2354</v>
      </c>
    </row>
    <row r="451" spans="1:4" ht="10.5">
      <c r="A451" s="38">
        <v>1</v>
      </c>
      <c r="B451" s="30" t="s">
        <v>2196</v>
      </c>
      <c r="C451" s="38">
        <v>2005</v>
      </c>
      <c r="D451" s="198">
        <v>63023</v>
      </c>
    </row>
    <row r="452" spans="1:4" ht="10.5">
      <c r="A452" s="17">
        <v>2</v>
      </c>
      <c r="B452" s="4" t="s">
        <v>2197</v>
      </c>
      <c r="C452" s="17">
        <v>2005</v>
      </c>
      <c r="D452" s="93">
        <v>13920.08</v>
      </c>
    </row>
    <row r="453" spans="1:6" ht="11.25" thickBot="1">
      <c r="A453" s="17"/>
      <c r="B453" s="22" t="s">
        <v>2316</v>
      </c>
      <c r="C453" s="4"/>
      <c r="D453" s="343">
        <f>SUM(D451:D452)</f>
        <v>76943.08</v>
      </c>
      <c r="F453" s="250"/>
    </row>
    <row r="454" spans="1:6" ht="10.5">
      <c r="A454" s="446" t="s">
        <v>511</v>
      </c>
      <c r="B454" s="447"/>
      <c r="C454" s="447"/>
      <c r="D454" s="448"/>
      <c r="F454" s="226"/>
    </row>
    <row r="455" spans="1:6" ht="21.75" thickBot="1">
      <c r="A455" s="96" t="s">
        <v>2311</v>
      </c>
      <c r="B455" s="97" t="s">
        <v>287</v>
      </c>
      <c r="C455" s="97" t="s">
        <v>2353</v>
      </c>
      <c r="D455" s="98" t="s">
        <v>2354</v>
      </c>
      <c r="F455" s="377"/>
    </row>
    <row r="456" spans="1:6" ht="10.5">
      <c r="A456" s="38">
        <v>1</v>
      </c>
      <c r="B456" s="30" t="s">
        <v>1562</v>
      </c>
      <c r="C456" s="38">
        <v>2004</v>
      </c>
      <c r="D456" s="198">
        <v>4923.99</v>
      </c>
      <c r="F456" s="226"/>
    </row>
    <row r="457" spans="1:6" ht="10.5">
      <c r="A457" s="17">
        <v>2</v>
      </c>
      <c r="B457" s="4" t="s">
        <v>1562</v>
      </c>
      <c r="C457" s="17">
        <v>2004</v>
      </c>
      <c r="D457" s="93">
        <v>5600</v>
      </c>
      <c r="F457" s="226"/>
    </row>
    <row r="458" spans="1:6" ht="10.5">
      <c r="A458" s="17">
        <v>3</v>
      </c>
      <c r="B458" s="4" t="s">
        <v>1562</v>
      </c>
      <c r="C458" s="17">
        <v>2005</v>
      </c>
      <c r="D458" s="93">
        <v>4017.46</v>
      </c>
      <c r="F458" s="226"/>
    </row>
    <row r="459" spans="1:6" ht="10.5">
      <c r="A459" s="17">
        <v>4</v>
      </c>
      <c r="B459" s="4" t="s">
        <v>1562</v>
      </c>
      <c r="C459" s="17">
        <v>2005</v>
      </c>
      <c r="D459" s="93">
        <v>4317.46</v>
      </c>
      <c r="F459" s="226"/>
    </row>
    <row r="460" spans="1:6" ht="10.5">
      <c r="A460" s="17">
        <v>5</v>
      </c>
      <c r="B460" s="4" t="s">
        <v>1562</v>
      </c>
      <c r="C460" s="17">
        <v>2006</v>
      </c>
      <c r="D460" s="93">
        <v>11982</v>
      </c>
      <c r="F460" s="226"/>
    </row>
    <row r="461" spans="1:6" ht="10.5">
      <c r="A461" s="17">
        <v>6</v>
      </c>
      <c r="B461" s="4" t="s">
        <v>2198</v>
      </c>
      <c r="C461" s="17">
        <v>2006</v>
      </c>
      <c r="D461" s="93">
        <v>17830</v>
      </c>
      <c r="F461" s="226"/>
    </row>
    <row r="462" spans="1:6" ht="10.5">
      <c r="A462" s="17"/>
      <c r="B462" s="22" t="s">
        <v>2316</v>
      </c>
      <c r="C462" s="4"/>
      <c r="D462" s="343">
        <f>SUM(D456:D461)</f>
        <v>48670.91</v>
      </c>
      <c r="F462" s="250"/>
    </row>
    <row r="464" spans="1:4" s="218" customFormat="1" ht="10.5">
      <c r="A464" s="217" t="s">
        <v>512</v>
      </c>
      <c r="D464" s="242"/>
    </row>
    <row r="465" ht="11.25" thickBot="1">
      <c r="A465" s="25"/>
    </row>
    <row r="466" spans="1:4" ht="10.5">
      <c r="A466" s="449" t="s">
        <v>506</v>
      </c>
      <c r="B466" s="450"/>
      <c r="C466" s="450"/>
      <c r="D466" s="451"/>
    </row>
    <row r="467" spans="1:4" ht="21.75" thickBot="1">
      <c r="A467" s="96" t="s">
        <v>2311</v>
      </c>
      <c r="B467" s="97" t="s">
        <v>2352</v>
      </c>
      <c r="C467" s="97" t="s">
        <v>2353</v>
      </c>
      <c r="D467" s="98" t="s">
        <v>2354</v>
      </c>
    </row>
    <row r="468" spans="1:4" ht="10.5">
      <c r="A468" s="38">
        <v>1</v>
      </c>
      <c r="B468" s="30" t="s">
        <v>102</v>
      </c>
      <c r="C468" s="30">
        <v>2005</v>
      </c>
      <c r="D468" s="31">
        <v>22806</v>
      </c>
    </row>
    <row r="469" spans="1:4" ht="10.5">
      <c r="A469" s="17">
        <v>2</v>
      </c>
      <c r="B469" s="4" t="s">
        <v>103</v>
      </c>
      <c r="C469" s="4">
        <v>2005</v>
      </c>
      <c r="D469" s="20">
        <v>1692</v>
      </c>
    </row>
    <row r="470" spans="1:4" ht="10.5">
      <c r="A470" s="17">
        <v>3</v>
      </c>
      <c r="B470" s="4" t="s">
        <v>104</v>
      </c>
      <c r="C470" s="4">
        <v>2005</v>
      </c>
      <c r="D470" s="20">
        <v>1772</v>
      </c>
    </row>
    <row r="471" spans="1:4" ht="10.5">
      <c r="A471" s="17">
        <v>4</v>
      </c>
      <c r="B471" s="4" t="s">
        <v>105</v>
      </c>
      <c r="C471" s="4">
        <v>2005</v>
      </c>
      <c r="D471" s="20">
        <v>897</v>
      </c>
    </row>
    <row r="472" spans="1:4" ht="10.5">
      <c r="A472" s="17">
        <v>6</v>
      </c>
      <c r="B472" s="4" t="s">
        <v>107</v>
      </c>
      <c r="C472" s="4">
        <v>2005</v>
      </c>
      <c r="D472" s="20">
        <v>12896</v>
      </c>
    </row>
    <row r="473" spans="1:4" ht="10.5">
      <c r="A473" s="17">
        <v>7</v>
      </c>
      <c r="B473" s="4" t="s">
        <v>108</v>
      </c>
      <c r="C473" s="4">
        <v>2003</v>
      </c>
      <c r="D473" s="20">
        <v>1632.38</v>
      </c>
    </row>
    <row r="474" spans="1:4" ht="10.5">
      <c r="A474" s="17">
        <v>8</v>
      </c>
      <c r="B474" s="4" t="s">
        <v>109</v>
      </c>
      <c r="C474" s="4">
        <v>2003</v>
      </c>
      <c r="D474" s="20">
        <v>695</v>
      </c>
    </row>
    <row r="475" spans="1:4" ht="10.5">
      <c r="A475" s="17">
        <v>9</v>
      </c>
      <c r="B475" s="4" t="s">
        <v>110</v>
      </c>
      <c r="C475" s="4">
        <v>2005</v>
      </c>
      <c r="D475" s="20">
        <v>5316</v>
      </c>
    </row>
    <row r="476" spans="1:4" ht="10.5">
      <c r="A476" s="17">
        <v>10</v>
      </c>
      <c r="B476" s="4" t="s">
        <v>111</v>
      </c>
      <c r="C476" s="4">
        <v>2005</v>
      </c>
      <c r="D476" s="20">
        <v>897</v>
      </c>
    </row>
    <row r="477" spans="1:4" ht="10.5">
      <c r="A477" s="17">
        <v>11</v>
      </c>
      <c r="B477" s="4" t="s">
        <v>112</v>
      </c>
      <c r="C477" s="4">
        <v>2005</v>
      </c>
      <c r="D477" s="20">
        <v>2418</v>
      </c>
    </row>
    <row r="478" spans="1:4" ht="10.5">
      <c r="A478" s="17">
        <v>12</v>
      </c>
      <c r="B478" s="4" t="s">
        <v>113</v>
      </c>
      <c r="C478" s="4">
        <v>2003</v>
      </c>
      <c r="D478" s="20">
        <v>680</v>
      </c>
    </row>
    <row r="479" spans="1:4" ht="10.5">
      <c r="A479" s="17">
        <v>13</v>
      </c>
      <c r="B479" s="4" t="s">
        <v>114</v>
      </c>
      <c r="C479" s="4">
        <v>2003</v>
      </c>
      <c r="D479" s="20">
        <v>980</v>
      </c>
    </row>
    <row r="480" spans="1:4" ht="10.5">
      <c r="A480" s="17">
        <v>14</v>
      </c>
      <c r="B480" s="4" t="s">
        <v>115</v>
      </c>
      <c r="C480" s="4">
        <v>2003</v>
      </c>
      <c r="D480" s="20">
        <v>490</v>
      </c>
    </row>
    <row r="481" spans="1:4" ht="10.5">
      <c r="A481" s="17">
        <v>15</v>
      </c>
      <c r="B481" s="4" t="s">
        <v>116</v>
      </c>
      <c r="C481" s="4">
        <v>2003</v>
      </c>
      <c r="D481" s="20">
        <v>760</v>
      </c>
    </row>
    <row r="482" spans="1:4" ht="10.5">
      <c r="A482" s="17">
        <v>16</v>
      </c>
      <c r="B482" s="4" t="s">
        <v>117</v>
      </c>
      <c r="C482" s="4">
        <v>2004</v>
      </c>
      <c r="D482" s="20">
        <v>450</v>
      </c>
    </row>
    <row r="483" spans="1:4" ht="10.5">
      <c r="A483" s="17">
        <v>17</v>
      </c>
      <c r="B483" s="4" t="s">
        <v>118</v>
      </c>
      <c r="C483" s="4">
        <v>2005</v>
      </c>
      <c r="D483" s="20">
        <v>2853</v>
      </c>
    </row>
    <row r="484" spans="1:4" ht="10.5">
      <c r="A484" s="17">
        <v>18</v>
      </c>
      <c r="B484" s="4" t="s">
        <v>119</v>
      </c>
      <c r="C484" s="4">
        <v>2005</v>
      </c>
      <c r="D484" s="20">
        <v>2696.2</v>
      </c>
    </row>
    <row r="485" spans="1:4" ht="10.5">
      <c r="A485" s="17">
        <v>19</v>
      </c>
      <c r="B485" s="4" t="s">
        <v>120</v>
      </c>
      <c r="C485" s="4">
        <v>2005</v>
      </c>
      <c r="D485" s="20">
        <v>4331</v>
      </c>
    </row>
    <row r="486" spans="1:4" ht="10.5">
      <c r="A486" s="17">
        <v>20</v>
      </c>
      <c r="B486" s="4" t="s">
        <v>121</v>
      </c>
      <c r="C486" s="4">
        <v>2005</v>
      </c>
      <c r="D486" s="20">
        <v>1399</v>
      </c>
    </row>
    <row r="487" spans="1:4" ht="10.5">
      <c r="A487" s="17">
        <v>22</v>
      </c>
      <c r="B487" s="4" t="s">
        <v>123</v>
      </c>
      <c r="C487" s="4">
        <v>2005</v>
      </c>
      <c r="D487" s="20">
        <v>1299</v>
      </c>
    </row>
    <row r="488" spans="1:4" ht="10.5">
      <c r="A488" s="17">
        <v>23</v>
      </c>
      <c r="B488" s="4" t="s">
        <v>114</v>
      </c>
      <c r="C488" s="4">
        <v>2006</v>
      </c>
      <c r="D488" s="20">
        <v>3049</v>
      </c>
    </row>
    <row r="489" spans="1:4" ht="10.5">
      <c r="A489" s="17">
        <v>24</v>
      </c>
      <c r="B489" s="4" t="s">
        <v>124</v>
      </c>
      <c r="C489" s="4">
        <v>2003</v>
      </c>
      <c r="D489" s="20">
        <v>1581</v>
      </c>
    </row>
    <row r="490" spans="1:4" ht="10.5">
      <c r="A490" s="17">
        <v>25</v>
      </c>
      <c r="B490" s="4" t="s">
        <v>125</v>
      </c>
      <c r="C490" s="4">
        <v>2006</v>
      </c>
      <c r="D490" s="20">
        <v>7680</v>
      </c>
    </row>
    <row r="491" spans="1:4" ht="10.5">
      <c r="A491" s="17">
        <v>26</v>
      </c>
      <c r="B491" s="4" t="s">
        <v>126</v>
      </c>
      <c r="C491" s="4">
        <v>2005</v>
      </c>
      <c r="D491" s="20">
        <v>806</v>
      </c>
    </row>
    <row r="492" spans="1:4" ht="10.5">
      <c r="A492" s="17">
        <v>27</v>
      </c>
      <c r="B492" s="4" t="s">
        <v>127</v>
      </c>
      <c r="C492" s="4">
        <v>2007</v>
      </c>
      <c r="D492" s="20">
        <v>350</v>
      </c>
    </row>
    <row r="493" spans="1:4" ht="10.5">
      <c r="A493" s="17">
        <v>28</v>
      </c>
      <c r="B493" s="4" t="s">
        <v>1914</v>
      </c>
      <c r="C493" s="4">
        <v>2007</v>
      </c>
      <c r="D493" s="20">
        <v>999</v>
      </c>
    </row>
    <row r="494" spans="1:4" ht="10.5">
      <c r="A494" s="17">
        <v>29</v>
      </c>
      <c r="B494" s="4" t="s">
        <v>128</v>
      </c>
      <c r="C494" s="4">
        <v>2008</v>
      </c>
      <c r="D494" s="20">
        <v>1774.76</v>
      </c>
    </row>
    <row r="495" spans="1:4" ht="10.5">
      <c r="A495" s="17">
        <v>30</v>
      </c>
      <c r="B495" s="4" t="s">
        <v>129</v>
      </c>
      <c r="C495" s="4">
        <v>2008</v>
      </c>
      <c r="D495" s="20">
        <v>1999.99</v>
      </c>
    </row>
    <row r="496" spans="1:4" ht="10.5">
      <c r="A496" s="17">
        <v>31</v>
      </c>
      <c r="B496" s="4" t="s">
        <v>130</v>
      </c>
      <c r="C496" s="4">
        <v>2008</v>
      </c>
      <c r="D496" s="20">
        <v>1800</v>
      </c>
    </row>
    <row r="497" spans="1:4" ht="10.5">
      <c r="A497" s="17">
        <v>32</v>
      </c>
      <c r="B497" s="4" t="s">
        <v>131</v>
      </c>
      <c r="C497" s="4">
        <v>2007</v>
      </c>
      <c r="D497" s="20">
        <v>8929</v>
      </c>
    </row>
    <row r="498" spans="1:4" ht="10.5">
      <c r="A498" s="17">
        <v>33</v>
      </c>
      <c r="B498" s="4" t="s">
        <v>132</v>
      </c>
      <c r="C498" s="4">
        <v>2007</v>
      </c>
      <c r="D498" s="20">
        <v>1490</v>
      </c>
    </row>
    <row r="499" spans="1:4" ht="10.5">
      <c r="A499" s="17">
        <v>34</v>
      </c>
      <c r="B499" s="4" t="s">
        <v>133</v>
      </c>
      <c r="C499" s="4">
        <v>2007</v>
      </c>
      <c r="D499" s="20">
        <v>3059</v>
      </c>
    </row>
    <row r="500" spans="1:6" ht="10.5">
      <c r="A500" s="38">
        <v>35</v>
      </c>
      <c r="B500" s="30" t="s">
        <v>134</v>
      </c>
      <c r="C500" s="30">
        <v>2005</v>
      </c>
      <c r="D500" s="31">
        <v>2386.32</v>
      </c>
      <c r="F500" s="213"/>
    </row>
    <row r="501" spans="1:4" ht="10.5">
      <c r="A501" s="17">
        <v>36</v>
      </c>
      <c r="B501" s="4" t="s">
        <v>135</v>
      </c>
      <c r="C501" s="4">
        <v>2005</v>
      </c>
      <c r="D501" s="20">
        <v>4392</v>
      </c>
    </row>
    <row r="502" spans="1:4" ht="10.5">
      <c r="A502" s="17">
        <v>37</v>
      </c>
      <c r="B502" s="4" t="s">
        <v>137</v>
      </c>
      <c r="C502" s="4">
        <v>2005</v>
      </c>
      <c r="D502" s="20">
        <v>14600</v>
      </c>
    </row>
    <row r="503" spans="1:4" ht="10.5">
      <c r="A503" s="17">
        <v>38</v>
      </c>
      <c r="B503" s="4" t="s">
        <v>138</v>
      </c>
      <c r="C503" s="4">
        <v>2003</v>
      </c>
      <c r="D503" s="20">
        <v>1830</v>
      </c>
    </row>
    <row r="504" spans="1:4" ht="10.5">
      <c r="A504" s="17">
        <v>39</v>
      </c>
      <c r="B504" s="4" t="s">
        <v>141</v>
      </c>
      <c r="C504" s="4">
        <v>2005</v>
      </c>
      <c r="D504" s="20">
        <v>4620.05</v>
      </c>
    </row>
    <row r="505" spans="1:4" ht="10.5">
      <c r="A505" s="17">
        <v>40</v>
      </c>
      <c r="B505" s="4" t="s">
        <v>144</v>
      </c>
      <c r="C505" s="4">
        <v>2005</v>
      </c>
      <c r="D505" s="20">
        <v>1400</v>
      </c>
    </row>
    <row r="506" spans="1:4" ht="10.5">
      <c r="A506" s="17">
        <v>41</v>
      </c>
      <c r="B506" s="4" t="s">
        <v>145</v>
      </c>
      <c r="C506" s="4">
        <v>2005</v>
      </c>
      <c r="D506" s="20">
        <v>1300</v>
      </c>
    </row>
    <row r="507" spans="1:4" ht="10.5">
      <c r="A507" s="17">
        <v>42</v>
      </c>
      <c r="B507" s="4" t="s">
        <v>146</v>
      </c>
      <c r="C507" s="4">
        <v>2005</v>
      </c>
      <c r="D507" s="20">
        <v>7996.97</v>
      </c>
    </row>
    <row r="508" spans="1:4" ht="11.25" thickBot="1">
      <c r="A508" s="17"/>
      <c r="B508" s="22" t="s">
        <v>2316</v>
      </c>
      <c r="C508" s="4"/>
      <c r="D508" s="341">
        <f>SUM(D468:D507)</f>
        <v>139002.66999999998</v>
      </c>
    </row>
    <row r="509" spans="1:4" ht="10.5">
      <c r="A509" s="446" t="s">
        <v>507</v>
      </c>
      <c r="B509" s="447"/>
      <c r="C509" s="447"/>
      <c r="D509" s="448"/>
    </row>
    <row r="510" spans="1:4" ht="21.75" thickBot="1">
      <c r="A510" s="96" t="s">
        <v>2311</v>
      </c>
      <c r="B510" s="97" t="s">
        <v>287</v>
      </c>
      <c r="C510" s="97" t="s">
        <v>2353</v>
      </c>
      <c r="D510" s="98" t="s">
        <v>2354</v>
      </c>
    </row>
    <row r="511" spans="1:4" ht="10.5">
      <c r="A511" s="17">
        <v>1</v>
      </c>
      <c r="B511" s="4" t="s">
        <v>136</v>
      </c>
      <c r="C511" s="4">
        <v>2003</v>
      </c>
      <c r="D511" s="20">
        <v>1327.36</v>
      </c>
    </row>
    <row r="512" spans="1:4" ht="10.5">
      <c r="A512" s="17">
        <v>2</v>
      </c>
      <c r="B512" s="4" t="s">
        <v>135</v>
      </c>
      <c r="C512" s="4">
        <v>2005</v>
      </c>
      <c r="D512" s="20">
        <v>4998.34</v>
      </c>
    </row>
    <row r="513" spans="1:4" ht="10.5">
      <c r="A513" s="17">
        <v>3</v>
      </c>
      <c r="B513" s="4" t="s">
        <v>139</v>
      </c>
      <c r="C513" s="4">
        <v>2003</v>
      </c>
      <c r="D513" s="20">
        <v>2000</v>
      </c>
    </row>
    <row r="514" spans="1:4" ht="10.5">
      <c r="A514" s="17">
        <v>4</v>
      </c>
      <c r="B514" s="4" t="s">
        <v>140</v>
      </c>
      <c r="C514" s="4">
        <v>2005</v>
      </c>
      <c r="D514" s="20">
        <v>1259</v>
      </c>
    </row>
    <row r="515" spans="1:4" ht="10.5">
      <c r="A515" s="17">
        <v>5</v>
      </c>
      <c r="B515" s="4" t="s">
        <v>136</v>
      </c>
      <c r="C515" s="4">
        <v>2004</v>
      </c>
      <c r="D515" s="20">
        <v>2006.91</v>
      </c>
    </row>
    <row r="516" spans="1:4" ht="10.5">
      <c r="A516" s="17">
        <v>6</v>
      </c>
      <c r="B516" s="4" t="s">
        <v>142</v>
      </c>
      <c r="C516" s="4">
        <v>2008</v>
      </c>
      <c r="D516" s="20">
        <v>790</v>
      </c>
    </row>
    <row r="517" spans="1:4" ht="10.5">
      <c r="A517" s="17">
        <v>7</v>
      </c>
      <c r="B517" s="4" t="s">
        <v>143</v>
      </c>
      <c r="C517" s="4">
        <v>2005</v>
      </c>
      <c r="D517" s="20">
        <v>1500</v>
      </c>
    </row>
    <row r="518" spans="1:4" ht="10.5">
      <c r="A518" s="17">
        <v>8</v>
      </c>
      <c r="B518" s="4" t="s">
        <v>106</v>
      </c>
      <c r="C518" s="4">
        <v>2005</v>
      </c>
      <c r="D518" s="20">
        <v>3419.66</v>
      </c>
    </row>
    <row r="519" spans="1:4" ht="10.5">
      <c r="A519" s="17">
        <v>9</v>
      </c>
      <c r="B519" s="4" t="s">
        <v>122</v>
      </c>
      <c r="C519" s="4">
        <v>2005</v>
      </c>
      <c r="D519" s="20">
        <v>2499</v>
      </c>
    </row>
    <row r="520" spans="1:6" ht="10.5">
      <c r="A520" s="17"/>
      <c r="B520" s="22" t="s">
        <v>2316</v>
      </c>
      <c r="C520" s="4"/>
      <c r="D520" s="23">
        <f>SUM(D511:D519)</f>
        <v>19800.27</v>
      </c>
      <c r="F520" s="213"/>
    </row>
    <row r="522" spans="1:4" s="218" customFormat="1" ht="10.5">
      <c r="A522" s="217" t="s">
        <v>502</v>
      </c>
      <c r="D522" s="242"/>
    </row>
    <row r="523" ht="11.25" thickBot="1">
      <c r="A523" s="25"/>
    </row>
    <row r="524" spans="1:4" ht="10.5">
      <c r="A524" s="449" t="s">
        <v>506</v>
      </c>
      <c r="B524" s="450"/>
      <c r="C524" s="450"/>
      <c r="D524" s="451"/>
    </row>
    <row r="525" spans="1:4" ht="21.75" thickBot="1">
      <c r="A525" s="96" t="s">
        <v>2311</v>
      </c>
      <c r="B525" s="97" t="s">
        <v>2352</v>
      </c>
      <c r="C525" s="97" t="s">
        <v>2353</v>
      </c>
      <c r="D525" s="247" t="s">
        <v>2354</v>
      </c>
    </row>
    <row r="526" spans="1:4" ht="10.5">
      <c r="A526" s="50">
        <v>1</v>
      </c>
      <c r="B526" s="104" t="s">
        <v>177</v>
      </c>
      <c r="C526" s="105">
        <v>2008</v>
      </c>
      <c r="D526" s="93">
        <v>64695.06</v>
      </c>
    </row>
    <row r="527" spans="1:4" ht="10.5">
      <c r="A527" s="50">
        <v>2</v>
      </c>
      <c r="B527" s="104" t="s">
        <v>178</v>
      </c>
      <c r="C527" s="105">
        <v>2007</v>
      </c>
      <c r="D527" s="93">
        <v>2193.21</v>
      </c>
    </row>
    <row r="528" spans="1:4" ht="10.5">
      <c r="A528" s="50">
        <v>3</v>
      </c>
      <c r="B528" s="104" t="s">
        <v>178</v>
      </c>
      <c r="C528" s="105">
        <v>2007</v>
      </c>
      <c r="D528" s="93">
        <v>2193.21</v>
      </c>
    </row>
    <row r="529" spans="1:4" ht="10.5">
      <c r="A529" s="50">
        <v>4</v>
      </c>
      <c r="B529" s="104" t="s">
        <v>178</v>
      </c>
      <c r="C529" s="105">
        <v>2007</v>
      </c>
      <c r="D529" s="93">
        <v>2193.21</v>
      </c>
    </row>
    <row r="530" spans="1:4" ht="10.5">
      <c r="A530" s="50">
        <v>5</v>
      </c>
      <c r="B530" s="104" t="s">
        <v>178</v>
      </c>
      <c r="C530" s="105">
        <v>2007</v>
      </c>
      <c r="D530" s="93">
        <v>2193.21</v>
      </c>
    </row>
    <row r="531" spans="1:4" ht="10.5">
      <c r="A531" s="50">
        <v>6</v>
      </c>
      <c r="B531" s="106" t="s">
        <v>179</v>
      </c>
      <c r="C531" s="106">
        <v>2007</v>
      </c>
      <c r="D531" s="248">
        <v>1065</v>
      </c>
    </row>
    <row r="532" spans="1:4" ht="10.5">
      <c r="A532" s="50">
        <v>7</v>
      </c>
      <c r="B532" s="4" t="s">
        <v>177</v>
      </c>
      <c r="C532" s="4">
        <v>2006</v>
      </c>
      <c r="D532" s="93">
        <v>58222.34</v>
      </c>
    </row>
    <row r="533" spans="1:4" ht="10.5">
      <c r="A533" s="50">
        <v>8</v>
      </c>
      <c r="B533" s="4" t="s">
        <v>180</v>
      </c>
      <c r="C533" s="4">
        <v>2006</v>
      </c>
      <c r="D533" s="93">
        <v>1961</v>
      </c>
    </row>
    <row r="534" spans="1:4" ht="10.5">
      <c r="A534" s="50">
        <v>9</v>
      </c>
      <c r="B534" s="18" t="s">
        <v>180</v>
      </c>
      <c r="C534" s="4">
        <v>2006</v>
      </c>
      <c r="D534" s="93">
        <v>1961</v>
      </c>
    </row>
    <row r="535" spans="1:4" ht="10.5">
      <c r="A535" s="50">
        <v>10</v>
      </c>
      <c r="B535" s="4" t="s">
        <v>180</v>
      </c>
      <c r="C535" s="4">
        <v>2006</v>
      </c>
      <c r="D535" s="93">
        <v>1961</v>
      </c>
    </row>
    <row r="536" spans="1:4" ht="10.5">
      <c r="A536" s="50">
        <v>11</v>
      </c>
      <c r="B536" s="4" t="s">
        <v>180</v>
      </c>
      <c r="C536" s="4">
        <v>2006</v>
      </c>
      <c r="D536" s="93">
        <v>1961</v>
      </c>
    </row>
    <row r="537" spans="1:4" ht="10.5">
      <c r="A537" s="50">
        <v>12</v>
      </c>
      <c r="B537" s="4" t="s">
        <v>181</v>
      </c>
      <c r="C537" s="4">
        <v>2004</v>
      </c>
      <c r="D537" s="93">
        <v>3200</v>
      </c>
    </row>
    <row r="538" spans="1:4" ht="10.5">
      <c r="A538" s="50">
        <v>13</v>
      </c>
      <c r="B538" s="4" t="s">
        <v>182</v>
      </c>
      <c r="C538" s="4">
        <v>2004</v>
      </c>
      <c r="D538" s="93">
        <v>3000</v>
      </c>
    </row>
    <row r="539" spans="1:4" ht="10.5">
      <c r="A539" s="50">
        <v>14</v>
      </c>
      <c r="B539" s="4" t="s">
        <v>183</v>
      </c>
      <c r="C539" s="4">
        <v>2005</v>
      </c>
      <c r="D539" s="93">
        <v>1689</v>
      </c>
    </row>
    <row r="540" spans="1:4" ht="10.5">
      <c r="A540" s="50">
        <v>15</v>
      </c>
      <c r="B540" s="4" t="s">
        <v>183</v>
      </c>
      <c r="C540" s="4">
        <v>2005</v>
      </c>
      <c r="D540" s="93">
        <v>1680.01</v>
      </c>
    </row>
    <row r="541" spans="1:4" ht="10.5">
      <c r="A541" s="50">
        <v>16</v>
      </c>
      <c r="B541" s="4" t="s">
        <v>184</v>
      </c>
      <c r="C541" s="4">
        <v>2003</v>
      </c>
      <c r="D541" s="93">
        <v>2397</v>
      </c>
    </row>
    <row r="542" spans="1:4" ht="21">
      <c r="A542" s="50">
        <v>17</v>
      </c>
      <c r="B542" s="4" t="s">
        <v>185</v>
      </c>
      <c r="C542" s="4">
        <v>2003</v>
      </c>
      <c r="D542" s="93">
        <v>2356.01</v>
      </c>
    </row>
    <row r="543" spans="1:4" ht="10.5">
      <c r="A543" s="50">
        <v>18</v>
      </c>
      <c r="B543" s="4" t="s">
        <v>186</v>
      </c>
      <c r="C543" s="4">
        <v>2006</v>
      </c>
      <c r="D543" s="20">
        <v>900.01</v>
      </c>
    </row>
    <row r="544" spans="1:4" ht="10.5">
      <c r="A544" s="50">
        <v>19</v>
      </c>
      <c r="B544" s="4" t="s">
        <v>187</v>
      </c>
      <c r="C544" s="4">
        <v>2007</v>
      </c>
      <c r="D544" s="20">
        <v>764.75</v>
      </c>
    </row>
    <row r="545" spans="1:4" ht="10.5">
      <c r="A545" s="50">
        <v>20</v>
      </c>
      <c r="B545" s="4" t="s">
        <v>187</v>
      </c>
      <c r="C545" s="4">
        <v>2007</v>
      </c>
      <c r="D545" s="20">
        <v>764.75</v>
      </c>
    </row>
    <row r="546" spans="1:4" ht="10.5">
      <c r="A546" s="50">
        <v>21</v>
      </c>
      <c r="B546" s="4" t="s">
        <v>187</v>
      </c>
      <c r="C546" s="4">
        <v>2007</v>
      </c>
      <c r="D546" s="20">
        <v>764.75</v>
      </c>
    </row>
    <row r="547" spans="1:4" ht="10.5">
      <c r="A547" s="50">
        <v>22</v>
      </c>
      <c r="B547" s="4" t="s">
        <v>187</v>
      </c>
      <c r="C547" s="4">
        <v>2007</v>
      </c>
      <c r="D547" s="20">
        <v>764.75</v>
      </c>
    </row>
    <row r="548" spans="1:4" ht="10.5">
      <c r="A548" s="50">
        <v>23</v>
      </c>
      <c r="B548" s="4" t="s">
        <v>188</v>
      </c>
      <c r="C548" s="4">
        <v>2007</v>
      </c>
      <c r="D548" s="20">
        <v>590</v>
      </c>
    </row>
    <row r="549" spans="1:4" ht="10.5">
      <c r="A549" s="50">
        <v>24</v>
      </c>
      <c r="B549" s="4" t="s">
        <v>189</v>
      </c>
      <c r="C549" s="4">
        <v>2006</v>
      </c>
      <c r="D549" s="20">
        <v>551</v>
      </c>
    </row>
    <row r="550" spans="1:4" ht="10.5">
      <c r="A550" s="50">
        <v>25</v>
      </c>
      <c r="B550" s="4" t="s">
        <v>189</v>
      </c>
      <c r="C550" s="4">
        <v>2006</v>
      </c>
      <c r="D550" s="20">
        <v>551</v>
      </c>
    </row>
    <row r="551" spans="1:4" ht="10.5">
      <c r="A551" s="50">
        <v>26</v>
      </c>
      <c r="B551" s="4" t="s">
        <v>189</v>
      </c>
      <c r="C551" s="4">
        <v>2006</v>
      </c>
      <c r="D551" s="20">
        <v>551</v>
      </c>
    </row>
    <row r="552" spans="1:4" ht="10.5">
      <c r="A552" s="50">
        <v>27</v>
      </c>
      <c r="B552" s="4" t="s">
        <v>189</v>
      </c>
      <c r="C552" s="4">
        <v>2006</v>
      </c>
      <c r="D552" s="20">
        <v>551</v>
      </c>
    </row>
    <row r="553" spans="1:4" ht="10.5">
      <c r="A553" s="50">
        <v>28</v>
      </c>
      <c r="B553" s="4" t="s">
        <v>1847</v>
      </c>
      <c r="C553" s="4">
        <v>2005</v>
      </c>
      <c r="D553" s="20">
        <v>990.01</v>
      </c>
    </row>
    <row r="554" spans="1:4" ht="10.5">
      <c r="A554" s="50">
        <v>29</v>
      </c>
      <c r="B554" s="4" t="s">
        <v>1848</v>
      </c>
      <c r="C554" s="4">
        <v>2005</v>
      </c>
      <c r="D554" s="93">
        <v>1000</v>
      </c>
    </row>
    <row r="555" spans="1:4" ht="10.5">
      <c r="A555" s="50">
        <v>30</v>
      </c>
      <c r="B555" s="4" t="s">
        <v>1849</v>
      </c>
      <c r="C555" s="4">
        <v>2007</v>
      </c>
      <c r="D555" s="93">
        <v>1490</v>
      </c>
    </row>
    <row r="556" spans="1:4" ht="10.5">
      <c r="A556" s="50">
        <v>31</v>
      </c>
      <c r="B556" s="4" t="s">
        <v>1850</v>
      </c>
      <c r="C556" s="4">
        <v>2006</v>
      </c>
      <c r="D556" s="93">
        <v>1516.58</v>
      </c>
    </row>
    <row r="557" spans="1:4" ht="10.5">
      <c r="A557" s="50">
        <v>32</v>
      </c>
      <c r="B557" s="4" t="s">
        <v>1851</v>
      </c>
      <c r="C557" s="4">
        <v>2007</v>
      </c>
      <c r="D557" s="93">
        <v>1050</v>
      </c>
    </row>
    <row r="558" spans="1:4" ht="10.5">
      <c r="A558" s="50">
        <v>33</v>
      </c>
      <c r="B558" s="4" t="s">
        <v>1852</v>
      </c>
      <c r="C558" s="4">
        <v>2003</v>
      </c>
      <c r="D558" s="20">
        <v>727</v>
      </c>
    </row>
    <row r="559" spans="1:4" ht="10.5">
      <c r="A559" s="50">
        <v>34</v>
      </c>
      <c r="B559" s="4" t="s">
        <v>1853</v>
      </c>
      <c r="C559" s="4">
        <v>2004</v>
      </c>
      <c r="D559" s="20">
        <v>670</v>
      </c>
    </row>
    <row r="560" spans="1:4" ht="10.5">
      <c r="A560" s="50">
        <v>35</v>
      </c>
      <c r="B560" s="4" t="s">
        <v>1854</v>
      </c>
      <c r="C560" s="4">
        <v>2003</v>
      </c>
      <c r="D560" s="93">
        <v>1174</v>
      </c>
    </row>
    <row r="561" spans="1:4" ht="10.5">
      <c r="A561" s="50">
        <v>36</v>
      </c>
      <c r="B561" s="4" t="s">
        <v>1855</v>
      </c>
      <c r="C561" s="4">
        <v>2005</v>
      </c>
      <c r="D561" s="20">
        <v>632</v>
      </c>
    </row>
    <row r="562" spans="1:4" ht="10.5">
      <c r="A562" s="50">
        <v>37</v>
      </c>
      <c r="B562" s="4" t="s">
        <v>1856</v>
      </c>
      <c r="C562" s="4">
        <v>2007</v>
      </c>
      <c r="D562" s="20">
        <v>366</v>
      </c>
    </row>
    <row r="563" spans="1:4" ht="10.5">
      <c r="A563" s="50">
        <v>38</v>
      </c>
      <c r="B563" s="4" t="s">
        <v>1857</v>
      </c>
      <c r="C563" s="4">
        <v>2004</v>
      </c>
      <c r="D563" s="93">
        <v>5000</v>
      </c>
    </row>
    <row r="564" spans="1:4" ht="10.5">
      <c r="A564" s="50">
        <v>39</v>
      </c>
      <c r="B564" s="4" t="s">
        <v>1858</v>
      </c>
      <c r="C564" s="4">
        <v>2005</v>
      </c>
      <c r="D564" s="93">
        <v>3990</v>
      </c>
    </row>
    <row r="565" spans="1:4" ht="10.5">
      <c r="A565" s="50">
        <v>40</v>
      </c>
      <c r="B565" s="4" t="s">
        <v>1859</v>
      </c>
      <c r="C565" s="4">
        <v>2003</v>
      </c>
      <c r="D565" s="20">
        <v>520</v>
      </c>
    </row>
    <row r="566" spans="1:4" ht="10.5">
      <c r="A566" s="50">
        <v>41</v>
      </c>
      <c r="B566" s="4" t="s">
        <v>1860</v>
      </c>
      <c r="C566" s="4">
        <v>2004</v>
      </c>
      <c r="D566" s="20">
        <v>449</v>
      </c>
    </row>
    <row r="567" spans="1:4" ht="10.5">
      <c r="A567" s="50">
        <v>42</v>
      </c>
      <c r="B567" s="4" t="s">
        <v>1861</v>
      </c>
      <c r="C567" s="4">
        <v>2004</v>
      </c>
      <c r="D567" s="20">
        <v>450</v>
      </c>
    </row>
    <row r="568" spans="1:5" ht="10.5">
      <c r="A568" s="50">
        <v>43</v>
      </c>
      <c r="B568" s="4" t="s">
        <v>1862</v>
      </c>
      <c r="C568" s="4">
        <v>2008</v>
      </c>
      <c r="D568" s="20">
        <v>1200</v>
      </c>
      <c r="E568" s="327"/>
    </row>
    <row r="569" spans="1:5" ht="10.5">
      <c r="A569" s="50">
        <v>44</v>
      </c>
      <c r="B569" s="4" t="s">
        <v>1863</v>
      </c>
      <c r="C569" s="4">
        <v>2003</v>
      </c>
      <c r="D569" s="20">
        <v>872.3</v>
      </c>
      <c r="E569" s="327"/>
    </row>
    <row r="570" spans="1:4" ht="10.5">
      <c r="A570" s="50">
        <v>45</v>
      </c>
      <c r="B570" s="4" t="s">
        <v>464</v>
      </c>
      <c r="C570" s="4">
        <v>2003</v>
      </c>
      <c r="D570" s="93">
        <v>1254.04</v>
      </c>
    </row>
    <row r="571" spans="1:4" ht="10.5">
      <c r="A571" s="50">
        <v>46</v>
      </c>
      <c r="B571" s="4" t="s">
        <v>465</v>
      </c>
      <c r="C571" s="4">
        <v>2003</v>
      </c>
      <c r="D571" s="93">
        <v>2500</v>
      </c>
    </row>
    <row r="572" spans="1:4" ht="10.5">
      <c r="A572" s="50">
        <v>47</v>
      </c>
      <c r="B572" s="4" t="s">
        <v>464</v>
      </c>
      <c r="C572" s="4">
        <v>2004</v>
      </c>
      <c r="D572" s="20">
        <v>999</v>
      </c>
    </row>
    <row r="573" spans="1:4" ht="10.5">
      <c r="A573" s="50">
        <v>48</v>
      </c>
      <c r="B573" s="4" t="s">
        <v>1867</v>
      </c>
      <c r="C573" s="4">
        <v>2004</v>
      </c>
      <c r="D573" s="20">
        <v>999</v>
      </c>
    </row>
    <row r="574" spans="1:4" ht="10.5">
      <c r="A574" s="50">
        <v>49</v>
      </c>
      <c r="B574" s="4" t="s">
        <v>1868</v>
      </c>
      <c r="C574" s="4">
        <v>2004</v>
      </c>
      <c r="D574" s="20">
        <v>464</v>
      </c>
    </row>
    <row r="575" spans="1:4" ht="10.5">
      <c r="A575" s="50">
        <v>50</v>
      </c>
      <c r="B575" s="4" t="s">
        <v>1869</v>
      </c>
      <c r="C575" s="4">
        <v>2005</v>
      </c>
      <c r="D575" s="20">
        <v>400</v>
      </c>
    </row>
    <row r="576" spans="1:4" ht="10.5">
      <c r="A576" s="50">
        <v>51</v>
      </c>
      <c r="B576" s="4" t="s">
        <v>1870</v>
      </c>
      <c r="C576" s="4">
        <v>2005</v>
      </c>
      <c r="D576" s="20">
        <v>982</v>
      </c>
    </row>
    <row r="577" spans="1:4" ht="10.5">
      <c r="A577" s="50">
        <v>52</v>
      </c>
      <c r="B577" s="4" t="s">
        <v>1871</v>
      </c>
      <c r="C577" s="4">
        <v>2006</v>
      </c>
      <c r="D577" s="20">
        <v>777</v>
      </c>
    </row>
    <row r="578" spans="1:4" ht="10.5">
      <c r="A578" s="50">
        <v>53</v>
      </c>
      <c r="B578" s="4" t="s">
        <v>1872</v>
      </c>
      <c r="C578" s="4">
        <v>2007</v>
      </c>
      <c r="D578" s="93">
        <v>1000</v>
      </c>
    </row>
    <row r="579" spans="1:4" ht="10.5">
      <c r="A579" s="50">
        <v>54</v>
      </c>
      <c r="B579" s="4" t="s">
        <v>1873</v>
      </c>
      <c r="C579" s="4">
        <v>2008</v>
      </c>
      <c r="D579" s="93">
        <v>1137.63</v>
      </c>
    </row>
    <row r="580" spans="1:4" ht="10.5">
      <c r="A580" s="50">
        <v>55</v>
      </c>
      <c r="B580" s="4" t="s">
        <v>1874</v>
      </c>
      <c r="C580" s="4">
        <v>2008</v>
      </c>
      <c r="D580" s="93">
        <v>850.84</v>
      </c>
    </row>
    <row r="581" spans="1:4" ht="10.5">
      <c r="A581" s="38">
        <v>56</v>
      </c>
      <c r="B581" s="30" t="s">
        <v>1875</v>
      </c>
      <c r="C581" s="30">
        <v>2004</v>
      </c>
      <c r="D581" s="31">
        <v>789</v>
      </c>
    </row>
    <row r="582" spans="1:4" ht="10.5">
      <c r="A582" s="38">
        <v>57</v>
      </c>
      <c r="B582" s="4" t="s">
        <v>1878</v>
      </c>
      <c r="C582" s="4">
        <v>2007</v>
      </c>
      <c r="D582" s="93">
        <v>850</v>
      </c>
    </row>
    <row r="583" spans="1:5" ht="10.5">
      <c r="A583" s="17">
        <v>58</v>
      </c>
      <c r="B583" s="4" t="s">
        <v>1880</v>
      </c>
      <c r="C583" s="4">
        <v>2007</v>
      </c>
      <c r="D583" s="93">
        <v>331.9</v>
      </c>
      <c r="E583" s="327"/>
    </row>
    <row r="584" spans="1:5" ht="10.5">
      <c r="A584" s="17">
        <v>59</v>
      </c>
      <c r="B584" s="4" t="s">
        <v>1880</v>
      </c>
      <c r="C584" s="4">
        <v>2007</v>
      </c>
      <c r="D584" s="93">
        <v>331.91</v>
      </c>
      <c r="E584" s="327"/>
    </row>
    <row r="585" spans="1:4" ht="11.25" thickBot="1">
      <c r="A585" s="17"/>
      <c r="B585" s="22" t="s">
        <v>2316</v>
      </c>
      <c r="C585" s="4"/>
      <c r="D585" s="341">
        <f>SUM(D526:D584)</f>
        <v>197437.48000000004</v>
      </c>
    </row>
    <row r="586" spans="1:4" ht="10.5">
      <c r="A586" s="449" t="s">
        <v>507</v>
      </c>
      <c r="B586" s="450"/>
      <c r="C586" s="450"/>
      <c r="D586" s="451"/>
    </row>
    <row r="587" spans="1:4" ht="21">
      <c r="A587" s="263" t="s">
        <v>2311</v>
      </c>
      <c r="B587" s="28" t="s">
        <v>287</v>
      </c>
      <c r="C587" s="28" t="s">
        <v>2353</v>
      </c>
      <c r="D587" s="247" t="s">
        <v>2354</v>
      </c>
    </row>
    <row r="588" spans="1:4" ht="10.5">
      <c r="A588" s="17">
        <v>1</v>
      </c>
      <c r="B588" s="18" t="s">
        <v>176</v>
      </c>
      <c r="C588" s="57">
        <v>2007</v>
      </c>
      <c r="D588" s="93">
        <v>4480</v>
      </c>
    </row>
    <row r="589" spans="1:4" ht="10.5">
      <c r="A589" s="17">
        <v>2</v>
      </c>
      <c r="B589" s="4" t="s">
        <v>1876</v>
      </c>
      <c r="C589" s="4">
        <v>2003</v>
      </c>
      <c r="D589" s="20">
        <v>410.01</v>
      </c>
    </row>
    <row r="590" spans="1:4" ht="10.5">
      <c r="A590" s="38">
        <v>3</v>
      </c>
      <c r="B590" s="4" t="s">
        <v>1877</v>
      </c>
      <c r="C590" s="4">
        <v>2004</v>
      </c>
      <c r="D590" s="20">
        <v>725.9</v>
      </c>
    </row>
    <row r="591" spans="1:4" ht="10.5">
      <c r="A591" s="17">
        <v>4</v>
      </c>
      <c r="B591" s="4" t="s">
        <v>1877</v>
      </c>
      <c r="C591" s="4">
        <v>2004</v>
      </c>
      <c r="D591" s="20">
        <v>725.9</v>
      </c>
    </row>
    <row r="592" spans="1:4" ht="10.5">
      <c r="A592" s="38">
        <v>5</v>
      </c>
      <c r="B592" s="4" t="s">
        <v>1877</v>
      </c>
      <c r="C592" s="4">
        <v>2004</v>
      </c>
      <c r="D592" s="20">
        <v>725.9</v>
      </c>
    </row>
    <row r="593" spans="1:4" ht="10.5">
      <c r="A593" s="17">
        <v>6</v>
      </c>
      <c r="B593" s="4" t="s">
        <v>1877</v>
      </c>
      <c r="C593" s="4">
        <v>2004</v>
      </c>
      <c r="D593" s="20">
        <v>725.9</v>
      </c>
    </row>
    <row r="594" spans="1:4" ht="10.5">
      <c r="A594" s="17">
        <v>7</v>
      </c>
      <c r="B594" s="4" t="s">
        <v>1879</v>
      </c>
      <c r="C594" s="4">
        <v>2006</v>
      </c>
      <c r="D594" s="93">
        <v>1179</v>
      </c>
    </row>
    <row r="595" spans="1:4" ht="10.5">
      <c r="A595" s="17"/>
      <c r="B595" s="22" t="s">
        <v>2316</v>
      </c>
      <c r="C595" s="4"/>
      <c r="D595" s="23">
        <f>SUM(D588:D594)</f>
        <v>8972.609999999999</v>
      </c>
    </row>
    <row r="597" spans="1:4" s="218" customFormat="1" ht="10.5">
      <c r="A597" s="223" t="s">
        <v>491</v>
      </c>
      <c r="B597" s="223"/>
      <c r="D597" s="219"/>
    </row>
    <row r="598" ht="11.25" thickBot="1">
      <c r="A598" s="25"/>
    </row>
    <row r="599" spans="1:4" ht="10.5">
      <c r="A599" s="449" t="s">
        <v>506</v>
      </c>
      <c r="B599" s="450"/>
      <c r="C599" s="450"/>
      <c r="D599" s="451"/>
    </row>
    <row r="600" spans="1:4" ht="21.75" thickBot="1">
      <c r="A600" s="96" t="s">
        <v>2311</v>
      </c>
      <c r="B600" s="97" t="s">
        <v>2352</v>
      </c>
      <c r="C600" s="97" t="s">
        <v>2353</v>
      </c>
      <c r="D600" s="98" t="s">
        <v>2354</v>
      </c>
    </row>
    <row r="601" spans="1:4" ht="21">
      <c r="A601" s="38">
        <v>1</v>
      </c>
      <c r="B601" s="4" t="s">
        <v>467</v>
      </c>
      <c r="C601" s="4">
        <v>2005</v>
      </c>
      <c r="D601" s="20">
        <v>53684</v>
      </c>
    </row>
    <row r="602" spans="1:4" ht="10.5">
      <c r="A602" s="17">
        <v>2</v>
      </c>
      <c r="B602" s="4" t="s">
        <v>468</v>
      </c>
      <c r="C602" s="4">
        <v>2005</v>
      </c>
      <c r="D602" s="20">
        <v>1794</v>
      </c>
    </row>
    <row r="603" spans="1:4" ht="10.5">
      <c r="A603" s="17">
        <v>3</v>
      </c>
      <c r="B603" s="4" t="s">
        <v>469</v>
      </c>
      <c r="C603" s="4">
        <v>2005</v>
      </c>
      <c r="D603" s="20">
        <v>3829.01</v>
      </c>
    </row>
    <row r="604" spans="1:4" ht="10.5">
      <c r="A604" s="17">
        <v>4</v>
      </c>
      <c r="B604" s="4" t="s">
        <v>470</v>
      </c>
      <c r="C604" s="4">
        <v>2005</v>
      </c>
      <c r="D604" s="20">
        <v>2200</v>
      </c>
    </row>
    <row r="605" spans="1:4" ht="10.5">
      <c r="A605" s="17">
        <v>5</v>
      </c>
      <c r="B605" s="4" t="s">
        <v>471</v>
      </c>
      <c r="C605" s="4">
        <v>2005</v>
      </c>
      <c r="D605" s="20">
        <v>5700</v>
      </c>
    </row>
    <row r="606" spans="1:4" ht="10.5">
      <c r="A606" s="17">
        <v>6</v>
      </c>
      <c r="B606" s="4" t="s">
        <v>472</v>
      </c>
      <c r="C606" s="4">
        <v>2005</v>
      </c>
      <c r="D606" s="20">
        <v>7410</v>
      </c>
    </row>
    <row r="607" spans="1:4" ht="10.5">
      <c r="A607" s="17">
        <v>7</v>
      </c>
      <c r="B607" s="4" t="s">
        <v>473</v>
      </c>
      <c r="C607" s="4">
        <v>2006</v>
      </c>
      <c r="D607" s="20">
        <v>3111</v>
      </c>
    </row>
    <row r="608" spans="1:4" ht="21">
      <c r="A608" s="17">
        <v>8</v>
      </c>
      <c r="B608" s="4" t="s">
        <v>474</v>
      </c>
      <c r="C608" s="4">
        <v>2006</v>
      </c>
      <c r="D608" s="20">
        <v>10048</v>
      </c>
    </row>
    <row r="609" spans="1:4" ht="10.5">
      <c r="A609" s="17">
        <v>9</v>
      </c>
      <c r="B609" s="4" t="s">
        <v>475</v>
      </c>
      <c r="C609" s="4">
        <v>2008</v>
      </c>
      <c r="D609" s="20">
        <v>372.1</v>
      </c>
    </row>
    <row r="610" spans="1:4" ht="10.5">
      <c r="A610" s="17">
        <v>10</v>
      </c>
      <c r="B610" s="4" t="s">
        <v>476</v>
      </c>
      <c r="C610" s="4">
        <v>2008</v>
      </c>
      <c r="D610" s="20">
        <v>3560</v>
      </c>
    </row>
    <row r="611" spans="1:4" ht="10.5">
      <c r="A611" s="38">
        <v>11</v>
      </c>
      <c r="B611" s="30" t="s">
        <v>477</v>
      </c>
      <c r="C611" s="30">
        <v>2004</v>
      </c>
      <c r="D611" s="31">
        <v>5000</v>
      </c>
    </row>
    <row r="612" spans="1:4" ht="10.5">
      <c r="A612" s="17">
        <v>12</v>
      </c>
      <c r="B612" s="4" t="s">
        <v>478</v>
      </c>
      <c r="C612" s="4">
        <v>2004</v>
      </c>
      <c r="D612" s="20">
        <v>976</v>
      </c>
    </row>
    <row r="613" spans="1:4" ht="10.5">
      <c r="A613" s="38">
        <v>13</v>
      </c>
      <c r="B613" s="4" t="s">
        <v>479</v>
      </c>
      <c r="C613" s="4">
        <v>2005</v>
      </c>
      <c r="D613" s="20">
        <v>2386.32</v>
      </c>
    </row>
    <row r="614" spans="1:4" ht="10.5">
      <c r="A614" s="38">
        <v>14</v>
      </c>
      <c r="B614" s="4" t="s">
        <v>481</v>
      </c>
      <c r="C614" s="4">
        <v>2005</v>
      </c>
      <c r="D614" s="20">
        <v>1500</v>
      </c>
    </row>
    <row r="615" spans="1:4" ht="10.5">
      <c r="A615" s="17">
        <v>15</v>
      </c>
      <c r="B615" s="4" t="s">
        <v>482</v>
      </c>
      <c r="C615" s="4">
        <v>2005</v>
      </c>
      <c r="D615" s="20">
        <v>2000</v>
      </c>
    </row>
    <row r="616" spans="1:4" ht="10.5">
      <c r="A616" s="38">
        <v>16</v>
      </c>
      <c r="B616" s="4" t="s">
        <v>483</v>
      </c>
      <c r="C616" s="4">
        <v>2007</v>
      </c>
      <c r="D616" s="20">
        <v>910</v>
      </c>
    </row>
    <row r="617" spans="1:4" ht="10.5">
      <c r="A617" s="38">
        <v>17</v>
      </c>
      <c r="B617" s="4" t="s">
        <v>485</v>
      </c>
      <c r="C617" s="4">
        <v>2008</v>
      </c>
      <c r="D617" s="20">
        <v>420</v>
      </c>
    </row>
    <row r="618" spans="1:4" ht="10.5">
      <c r="A618" s="17">
        <v>18</v>
      </c>
      <c r="B618" s="4" t="s">
        <v>486</v>
      </c>
      <c r="C618" s="4">
        <v>2008</v>
      </c>
      <c r="D618" s="20">
        <v>850</v>
      </c>
    </row>
    <row r="619" spans="1:4" ht="10.5">
      <c r="A619" s="38">
        <v>19</v>
      </c>
      <c r="B619" s="4" t="s">
        <v>486</v>
      </c>
      <c r="C619" s="4">
        <v>2008</v>
      </c>
      <c r="D619" s="20">
        <v>960</v>
      </c>
    </row>
    <row r="620" spans="1:4" ht="10.5">
      <c r="A620" s="17">
        <v>20</v>
      </c>
      <c r="B620" s="4" t="s">
        <v>484</v>
      </c>
      <c r="C620" s="4">
        <v>2007</v>
      </c>
      <c r="D620" s="20">
        <v>2400</v>
      </c>
    </row>
    <row r="621" spans="1:4" ht="11.25" thickBot="1">
      <c r="A621" s="17"/>
      <c r="B621" s="22" t="s">
        <v>2316</v>
      </c>
      <c r="C621" s="4"/>
      <c r="D621" s="341">
        <f>SUM(D601:D620)</f>
        <v>109110.43000000002</v>
      </c>
    </row>
    <row r="622" spans="1:4" ht="10.5">
      <c r="A622" s="446" t="s">
        <v>507</v>
      </c>
      <c r="B622" s="447"/>
      <c r="C622" s="447"/>
      <c r="D622" s="448"/>
    </row>
    <row r="623" spans="1:4" ht="21.75" thickBot="1">
      <c r="A623" s="96" t="s">
        <v>2311</v>
      </c>
      <c r="B623" s="97" t="s">
        <v>287</v>
      </c>
      <c r="C623" s="97" t="s">
        <v>2353</v>
      </c>
      <c r="D623" s="98" t="s">
        <v>2354</v>
      </c>
    </row>
    <row r="624" spans="1:4" ht="10.5">
      <c r="A624" s="17">
        <v>1</v>
      </c>
      <c r="B624" s="4" t="s">
        <v>480</v>
      </c>
      <c r="C624" s="4">
        <v>2005</v>
      </c>
      <c r="D624" s="20">
        <v>3419.66</v>
      </c>
    </row>
    <row r="625" spans="1:4" ht="10.5">
      <c r="A625" s="17"/>
      <c r="B625" s="22" t="s">
        <v>2316</v>
      </c>
      <c r="C625" s="4"/>
      <c r="D625" s="23">
        <f>SUM(D624)</f>
        <v>3419.66</v>
      </c>
    </row>
    <row r="627" spans="1:4" s="218" customFormat="1" ht="10.5">
      <c r="A627" s="217" t="s">
        <v>513</v>
      </c>
      <c r="D627" s="242"/>
    </row>
    <row r="628" ht="11.25" thickBot="1">
      <c r="A628" s="25"/>
    </row>
    <row r="629" spans="1:4" ht="10.5">
      <c r="A629" s="449" t="s">
        <v>506</v>
      </c>
      <c r="B629" s="450"/>
      <c r="C629" s="450"/>
      <c r="D629" s="451"/>
    </row>
    <row r="630" spans="1:4" ht="21.75" thickBot="1">
      <c r="A630" s="96" t="s">
        <v>2311</v>
      </c>
      <c r="B630" s="97" t="s">
        <v>2352</v>
      </c>
      <c r="C630" s="97" t="s">
        <v>2353</v>
      </c>
      <c r="D630" s="98" t="s">
        <v>2354</v>
      </c>
    </row>
    <row r="631" spans="1:6" ht="10.5">
      <c r="A631" s="38">
        <v>1</v>
      </c>
      <c r="B631" s="30" t="s">
        <v>1614</v>
      </c>
      <c r="C631" s="30">
        <v>2005</v>
      </c>
      <c r="D631" s="31">
        <v>1692</v>
      </c>
      <c r="F631" s="27"/>
    </row>
    <row r="632" spans="1:6" ht="21">
      <c r="A632" s="17">
        <v>2</v>
      </c>
      <c r="B632" s="4" t="s">
        <v>71</v>
      </c>
      <c r="C632" s="4">
        <v>2005</v>
      </c>
      <c r="D632" s="20">
        <f>1692*14</f>
        <v>23688</v>
      </c>
      <c r="F632" s="27"/>
    </row>
    <row r="633" spans="1:6" ht="21">
      <c r="A633" s="17">
        <v>3</v>
      </c>
      <c r="B633" s="4" t="s">
        <v>72</v>
      </c>
      <c r="C633" s="4">
        <v>2005</v>
      </c>
      <c r="D633" s="20">
        <f>1772*4</f>
        <v>7088</v>
      </c>
      <c r="F633" s="27"/>
    </row>
    <row r="634" spans="1:6" ht="10.5">
      <c r="A634" s="17">
        <v>4</v>
      </c>
      <c r="B634" s="4" t="s">
        <v>73</v>
      </c>
      <c r="C634" s="4">
        <v>2005</v>
      </c>
      <c r="D634" s="20">
        <f>897*2</f>
        <v>1794</v>
      </c>
      <c r="F634" s="27"/>
    </row>
    <row r="635" spans="1:6" ht="10.5">
      <c r="A635" s="17">
        <v>5</v>
      </c>
      <c r="B635" s="4" t="s">
        <v>1615</v>
      </c>
      <c r="C635" s="4">
        <v>2005</v>
      </c>
      <c r="D635" s="20">
        <v>2386.32</v>
      </c>
      <c r="F635" s="27"/>
    </row>
    <row r="636" spans="1:6" ht="10.5">
      <c r="A636" s="17">
        <v>6</v>
      </c>
      <c r="B636" s="4" t="s">
        <v>74</v>
      </c>
      <c r="C636" s="4">
        <v>2005</v>
      </c>
      <c r="D636" s="20">
        <f>806*20</f>
        <v>16120</v>
      </c>
      <c r="F636" s="27"/>
    </row>
    <row r="637" spans="1:6" ht="10.5">
      <c r="A637" s="17">
        <v>7</v>
      </c>
      <c r="B637" s="4" t="s">
        <v>1616</v>
      </c>
      <c r="C637" s="4">
        <v>2005</v>
      </c>
      <c r="D637" s="20">
        <v>499</v>
      </c>
      <c r="F637" s="27"/>
    </row>
    <row r="638" spans="1:6" ht="10.5">
      <c r="A638" s="17">
        <v>8</v>
      </c>
      <c r="B638" s="4" t="s">
        <v>1617</v>
      </c>
      <c r="C638" s="4">
        <v>2006</v>
      </c>
      <c r="D638" s="20">
        <v>3400</v>
      </c>
      <c r="F638" s="27"/>
    </row>
    <row r="639" spans="1:6" ht="10.5">
      <c r="A639" s="17">
        <v>9</v>
      </c>
      <c r="B639" s="4" t="s">
        <v>179</v>
      </c>
      <c r="C639" s="4">
        <v>2007</v>
      </c>
      <c r="D639" s="20">
        <v>894</v>
      </c>
      <c r="F639" s="27"/>
    </row>
    <row r="640" spans="1:6" ht="21">
      <c r="A640" s="17">
        <v>10</v>
      </c>
      <c r="B640" s="4" t="s">
        <v>75</v>
      </c>
      <c r="C640" s="4">
        <v>2007</v>
      </c>
      <c r="D640" s="20">
        <f>2997*4</f>
        <v>11988</v>
      </c>
      <c r="F640" s="27"/>
    </row>
    <row r="641" spans="1:6" ht="10.5">
      <c r="A641" s="17">
        <v>11</v>
      </c>
      <c r="B641" s="4" t="s">
        <v>1618</v>
      </c>
      <c r="C641" s="4">
        <v>2007</v>
      </c>
      <c r="D641" s="20">
        <v>1490</v>
      </c>
      <c r="F641" s="27"/>
    </row>
    <row r="642" spans="1:6" ht="11.25" thickBot="1">
      <c r="A642" s="17"/>
      <c r="B642" s="22" t="s">
        <v>2316</v>
      </c>
      <c r="C642" s="4"/>
      <c r="D642" s="341">
        <f>SUM(D631:D641)</f>
        <v>71039.32</v>
      </c>
      <c r="F642" s="27"/>
    </row>
    <row r="643" spans="1:6" ht="10.5">
      <c r="A643" s="446" t="s">
        <v>507</v>
      </c>
      <c r="B643" s="447"/>
      <c r="C643" s="447"/>
      <c r="D643" s="448"/>
      <c r="F643" s="226"/>
    </row>
    <row r="644" spans="1:6" ht="21.75" thickBot="1">
      <c r="A644" s="96" t="s">
        <v>2311</v>
      </c>
      <c r="B644" s="97" t="s">
        <v>287</v>
      </c>
      <c r="C644" s="97" t="s">
        <v>2353</v>
      </c>
      <c r="D644" s="98" t="s">
        <v>2354</v>
      </c>
      <c r="F644" s="226"/>
    </row>
    <row r="645" spans="1:6" ht="10.5">
      <c r="A645" s="38">
        <v>1</v>
      </c>
      <c r="B645" s="30" t="s">
        <v>1619</v>
      </c>
      <c r="C645" s="30">
        <v>2005</v>
      </c>
      <c r="D645" s="31">
        <v>3419</v>
      </c>
      <c r="F645" s="226"/>
    </row>
    <row r="646" spans="1:6" ht="11.25" thickBot="1">
      <c r="A646" s="17"/>
      <c r="B646" s="22" t="s">
        <v>2316</v>
      </c>
      <c r="C646" s="4"/>
      <c r="D646" s="23">
        <f>D645</f>
        <v>3419</v>
      </c>
      <c r="F646" s="226"/>
    </row>
    <row r="647" spans="1:6" ht="10.5">
      <c r="A647" s="446" t="s">
        <v>508</v>
      </c>
      <c r="B647" s="447"/>
      <c r="C647" s="447"/>
      <c r="D647" s="448"/>
      <c r="F647" s="226"/>
    </row>
    <row r="648" spans="1:6" ht="32.25" thickBot="1">
      <c r="A648" s="96" t="s">
        <v>2311</v>
      </c>
      <c r="B648" s="97" t="s">
        <v>36</v>
      </c>
      <c r="C648" s="97" t="s">
        <v>2353</v>
      </c>
      <c r="D648" s="98" t="s">
        <v>2354</v>
      </c>
      <c r="F648" s="377"/>
    </row>
    <row r="649" spans="1:6" ht="10.5">
      <c r="A649" s="38">
        <v>1</v>
      </c>
      <c r="B649" s="30" t="s">
        <v>76</v>
      </c>
      <c r="C649" s="30">
        <v>2003</v>
      </c>
      <c r="D649" s="31">
        <f>852*4</f>
        <v>3408</v>
      </c>
      <c r="F649" s="27"/>
    </row>
    <row r="650" spans="1:6" ht="10.5">
      <c r="A650" s="17">
        <v>2</v>
      </c>
      <c r="B650" s="4" t="s">
        <v>77</v>
      </c>
      <c r="C650" s="4">
        <v>2007</v>
      </c>
      <c r="D650" s="20">
        <f>780*3</f>
        <v>2340</v>
      </c>
      <c r="F650" s="27"/>
    </row>
    <row r="651" spans="1:6" ht="10.5">
      <c r="A651" s="41">
        <v>3</v>
      </c>
      <c r="B651" s="4" t="s">
        <v>1621</v>
      </c>
      <c r="C651" s="33">
        <v>2007</v>
      </c>
      <c r="D651" s="34">
        <v>270</v>
      </c>
      <c r="F651" s="333"/>
    </row>
    <row r="652" spans="1:6" ht="10.5">
      <c r="A652" s="41">
        <v>4</v>
      </c>
      <c r="B652" s="4" t="s">
        <v>1620</v>
      </c>
      <c r="C652" s="33">
        <v>2007</v>
      </c>
      <c r="D652" s="34">
        <v>800</v>
      </c>
      <c r="F652" s="333"/>
    </row>
    <row r="653" spans="1:6" ht="10.5">
      <c r="A653" s="17">
        <v>5</v>
      </c>
      <c r="B653" s="4" t="s">
        <v>1622</v>
      </c>
      <c r="C653" s="4">
        <v>2007</v>
      </c>
      <c r="D653" s="20">
        <v>6700</v>
      </c>
      <c r="F653" s="27"/>
    </row>
    <row r="654" spans="1:6" ht="10.5">
      <c r="A654" s="17">
        <v>6</v>
      </c>
      <c r="B654" s="4" t="s">
        <v>1623</v>
      </c>
      <c r="C654" s="4">
        <v>2007</v>
      </c>
      <c r="D654" s="20">
        <v>1233</v>
      </c>
      <c r="F654" s="27"/>
    </row>
    <row r="655" spans="1:6" ht="10.5">
      <c r="A655" s="17">
        <v>7</v>
      </c>
      <c r="B655" s="4" t="s">
        <v>1624</v>
      </c>
      <c r="C655" s="4">
        <v>2005</v>
      </c>
      <c r="D655" s="20">
        <v>450</v>
      </c>
      <c r="F655" s="27"/>
    </row>
    <row r="656" spans="1:6" ht="10.5">
      <c r="A656" s="17"/>
      <c r="B656" s="22" t="s">
        <v>2316</v>
      </c>
      <c r="C656" s="4"/>
      <c r="D656" s="341">
        <f>SUM(D649:D655)</f>
        <v>15201</v>
      </c>
      <c r="F656" s="27"/>
    </row>
    <row r="658" spans="1:4" s="218" customFormat="1" ht="10.5">
      <c r="A658" s="217" t="s">
        <v>1640</v>
      </c>
      <c r="D658" s="242"/>
    </row>
    <row r="659" ht="11.25" thickBot="1">
      <c r="A659" s="25"/>
    </row>
    <row r="660" spans="1:4" ht="10.5">
      <c r="A660" s="449" t="s">
        <v>506</v>
      </c>
      <c r="B660" s="450"/>
      <c r="C660" s="450"/>
      <c r="D660" s="451"/>
    </row>
    <row r="661" spans="1:4" ht="21.75" thickBot="1">
      <c r="A661" s="96" t="s">
        <v>2311</v>
      </c>
      <c r="B661" s="97" t="s">
        <v>2352</v>
      </c>
      <c r="C661" s="97" t="s">
        <v>2353</v>
      </c>
      <c r="D661" s="98" t="s">
        <v>2354</v>
      </c>
    </row>
    <row r="662" spans="1:4" ht="10.5">
      <c r="A662" s="38">
        <v>1</v>
      </c>
      <c r="B662" s="30" t="s">
        <v>1641</v>
      </c>
      <c r="C662" s="30">
        <v>2004</v>
      </c>
      <c r="D662" s="31">
        <v>1545</v>
      </c>
    </row>
    <row r="663" spans="1:4" ht="10.5">
      <c r="A663" s="17">
        <v>2</v>
      </c>
      <c r="B663" s="4" t="s">
        <v>1642</v>
      </c>
      <c r="C663" s="4">
        <v>2004</v>
      </c>
      <c r="D663" s="20">
        <v>2586.4</v>
      </c>
    </row>
    <row r="664" spans="1:4" ht="10.5">
      <c r="A664" s="17">
        <v>3</v>
      </c>
      <c r="B664" s="4" t="s">
        <v>1643</v>
      </c>
      <c r="C664" s="4">
        <v>2005</v>
      </c>
      <c r="D664" s="20">
        <v>3101.15</v>
      </c>
    </row>
    <row r="665" spans="1:4" ht="10.5">
      <c r="A665" s="17">
        <v>4</v>
      </c>
      <c r="B665" s="4" t="s">
        <v>1644</v>
      </c>
      <c r="C665" s="4">
        <v>2006</v>
      </c>
      <c r="D665" s="20">
        <v>915</v>
      </c>
    </row>
    <row r="666" spans="1:4" ht="10.5">
      <c r="A666" s="17">
        <v>5</v>
      </c>
      <c r="B666" s="4" t="s">
        <v>1645</v>
      </c>
      <c r="C666" s="4">
        <v>2003</v>
      </c>
      <c r="D666" s="20">
        <v>1166</v>
      </c>
    </row>
    <row r="667" spans="1:4" ht="10.5">
      <c r="A667" s="17">
        <v>6</v>
      </c>
      <c r="B667" s="4" t="s">
        <v>1646</v>
      </c>
      <c r="C667" s="4">
        <v>2004</v>
      </c>
      <c r="D667" s="20">
        <v>468</v>
      </c>
    </row>
    <row r="668" spans="1:4" ht="10.5">
      <c r="A668" s="17">
        <v>7</v>
      </c>
      <c r="B668" s="4" t="s">
        <v>1488</v>
      </c>
      <c r="C668" s="4">
        <v>2004</v>
      </c>
      <c r="D668" s="20">
        <v>448.96</v>
      </c>
    </row>
    <row r="669" spans="1:4" ht="10.5">
      <c r="A669" s="17">
        <v>8</v>
      </c>
      <c r="B669" s="4" t="s">
        <v>1647</v>
      </c>
      <c r="C669" s="4">
        <v>2004</v>
      </c>
      <c r="D669" s="20">
        <v>549</v>
      </c>
    </row>
    <row r="670" spans="1:4" ht="10.5">
      <c r="A670" s="17">
        <v>9</v>
      </c>
      <c r="B670" s="4" t="s">
        <v>1648</v>
      </c>
      <c r="C670" s="4">
        <v>2004</v>
      </c>
      <c r="D670" s="20">
        <v>760</v>
      </c>
    </row>
    <row r="671" spans="1:4" ht="10.5">
      <c r="A671" s="17">
        <v>10</v>
      </c>
      <c r="B671" s="4" t="s">
        <v>1649</v>
      </c>
      <c r="C671" s="4">
        <v>2005</v>
      </c>
      <c r="D671" s="20">
        <v>1195.6</v>
      </c>
    </row>
    <row r="672" spans="1:4" ht="10.5">
      <c r="A672" s="17">
        <v>11</v>
      </c>
      <c r="B672" s="4" t="s">
        <v>2006</v>
      </c>
      <c r="C672" s="4">
        <v>2004</v>
      </c>
      <c r="D672" s="20">
        <v>5926.4</v>
      </c>
    </row>
    <row r="673" spans="1:4" ht="10.5">
      <c r="A673" s="17">
        <v>12</v>
      </c>
      <c r="B673" s="99" t="s">
        <v>1650</v>
      </c>
      <c r="C673" s="99">
        <v>2008</v>
      </c>
      <c r="D673" s="34">
        <v>2294</v>
      </c>
    </row>
    <row r="674" spans="1:4" ht="10.5">
      <c r="A674" s="17">
        <v>13</v>
      </c>
      <c r="B674" s="4" t="s">
        <v>1645</v>
      </c>
      <c r="C674" s="4">
        <v>2006</v>
      </c>
      <c r="D674" s="20">
        <v>379</v>
      </c>
    </row>
    <row r="675" spans="1:4" ht="10.5">
      <c r="A675" s="17">
        <v>16</v>
      </c>
      <c r="B675" s="4" t="s">
        <v>1651</v>
      </c>
      <c r="C675" s="4">
        <v>2007</v>
      </c>
      <c r="D675" s="20">
        <v>1184.77</v>
      </c>
    </row>
    <row r="676" spans="1:5" ht="10.5">
      <c r="A676" s="38">
        <v>17</v>
      </c>
      <c r="B676" s="4" t="s">
        <v>1652</v>
      </c>
      <c r="C676" s="4">
        <v>2007</v>
      </c>
      <c r="D676" s="20">
        <v>694</v>
      </c>
      <c r="E676" s="327"/>
    </row>
    <row r="677" spans="1:4" ht="10.5">
      <c r="A677" s="17">
        <v>18</v>
      </c>
      <c r="B677" s="4" t="s">
        <v>1653</v>
      </c>
      <c r="C677" s="4">
        <v>2007</v>
      </c>
      <c r="D677" s="20">
        <v>1320</v>
      </c>
    </row>
    <row r="678" spans="1:4" ht="10.5">
      <c r="A678" s="17">
        <v>19</v>
      </c>
      <c r="B678" s="4" t="s">
        <v>1654</v>
      </c>
      <c r="C678" s="4">
        <v>2006</v>
      </c>
      <c r="D678" s="20">
        <v>399</v>
      </c>
    </row>
    <row r="679" spans="1:4" ht="10.5">
      <c r="A679" s="17">
        <v>20</v>
      </c>
      <c r="B679" s="4" t="s">
        <v>1624</v>
      </c>
      <c r="C679" s="4">
        <v>2007</v>
      </c>
      <c r="D679" s="20">
        <v>1404</v>
      </c>
    </row>
    <row r="680" spans="1:4" ht="10.5">
      <c r="A680" s="17">
        <v>21</v>
      </c>
      <c r="B680" s="4" t="s">
        <v>1655</v>
      </c>
      <c r="C680" s="4">
        <v>2008</v>
      </c>
      <c r="D680" s="20">
        <v>1299</v>
      </c>
    </row>
    <row r="681" spans="1:4" ht="10.5">
      <c r="A681" s="17">
        <v>22</v>
      </c>
      <c r="B681" s="4" t="s">
        <v>1656</v>
      </c>
      <c r="C681" s="4">
        <v>2008</v>
      </c>
      <c r="D681" s="20">
        <v>1169.99</v>
      </c>
    </row>
    <row r="682" spans="1:4" ht="10.5">
      <c r="A682" s="17">
        <v>23</v>
      </c>
      <c r="B682" s="4" t="s">
        <v>1657</v>
      </c>
      <c r="C682" s="4">
        <v>2007</v>
      </c>
      <c r="D682" s="20">
        <v>350.01</v>
      </c>
    </row>
    <row r="683" spans="1:4" ht="10.5">
      <c r="A683" s="17">
        <v>24</v>
      </c>
      <c r="B683" s="4" t="s">
        <v>1658</v>
      </c>
      <c r="C683" s="4">
        <v>2006</v>
      </c>
      <c r="D683" s="20">
        <v>2850.01</v>
      </c>
    </row>
    <row r="684" spans="1:4" ht="10.5">
      <c r="A684" s="17">
        <v>25</v>
      </c>
      <c r="B684" s="4" t="s">
        <v>1659</v>
      </c>
      <c r="C684" s="4">
        <v>2007</v>
      </c>
      <c r="D684" s="20">
        <v>2500</v>
      </c>
    </row>
    <row r="685" spans="1:4" ht="10.5">
      <c r="A685" s="17">
        <v>26</v>
      </c>
      <c r="B685" s="4" t="s">
        <v>1660</v>
      </c>
      <c r="C685" s="4">
        <v>2005</v>
      </c>
      <c r="D685" s="20">
        <v>3799.99</v>
      </c>
    </row>
    <row r="686" spans="1:4" ht="10.5">
      <c r="A686" s="17">
        <v>27</v>
      </c>
      <c r="B686" s="4" t="s">
        <v>1660</v>
      </c>
      <c r="C686" s="4">
        <v>2005</v>
      </c>
      <c r="D686" s="20">
        <v>3800</v>
      </c>
    </row>
    <row r="687" spans="1:4" ht="10.5">
      <c r="A687" s="17">
        <v>28</v>
      </c>
      <c r="B687" s="4" t="s">
        <v>1661</v>
      </c>
      <c r="C687" s="4">
        <v>2005</v>
      </c>
      <c r="D687" s="20">
        <v>1550</v>
      </c>
    </row>
    <row r="688" spans="1:4" ht="10.5">
      <c r="A688" s="17">
        <v>29</v>
      </c>
      <c r="B688" s="4" t="s">
        <v>1662</v>
      </c>
      <c r="C688" s="4">
        <v>2003</v>
      </c>
      <c r="D688" s="20">
        <v>570</v>
      </c>
    </row>
    <row r="689" spans="1:4" ht="10.5">
      <c r="A689" s="17">
        <v>30</v>
      </c>
      <c r="B689" s="4" t="s">
        <v>1663</v>
      </c>
      <c r="C689" s="4">
        <v>2005</v>
      </c>
      <c r="D689" s="20">
        <v>399</v>
      </c>
    </row>
    <row r="690" spans="1:4" ht="10.5">
      <c r="A690" s="17">
        <v>31</v>
      </c>
      <c r="B690" s="4" t="s">
        <v>1664</v>
      </c>
      <c r="C690" s="4">
        <v>2005</v>
      </c>
      <c r="D690" s="20">
        <v>899</v>
      </c>
    </row>
    <row r="691" spans="1:4" ht="10.5">
      <c r="A691" s="17">
        <v>32</v>
      </c>
      <c r="B691" s="4" t="s">
        <v>1665</v>
      </c>
      <c r="C691" s="4">
        <v>2005</v>
      </c>
      <c r="D691" s="20">
        <v>999</v>
      </c>
    </row>
    <row r="692" spans="1:4" ht="10.5">
      <c r="A692" s="17">
        <v>33</v>
      </c>
      <c r="B692" s="4" t="s">
        <v>1666</v>
      </c>
      <c r="C692" s="4">
        <v>2005</v>
      </c>
      <c r="D692" s="31">
        <v>746</v>
      </c>
    </row>
    <row r="693" spans="1:4" ht="11.25" thickBot="1">
      <c r="A693" s="17"/>
      <c r="B693" s="22" t="s">
        <v>2316</v>
      </c>
      <c r="C693" s="4"/>
      <c r="D693" s="344">
        <f>SUM(D662:D692)</f>
        <v>47268.28</v>
      </c>
    </row>
    <row r="694" spans="1:4" ht="10.5">
      <c r="A694" s="446" t="s">
        <v>507</v>
      </c>
      <c r="B694" s="447"/>
      <c r="C694" s="447"/>
      <c r="D694" s="448"/>
    </row>
    <row r="695" spans="1:4" ht="21.75" thickBot="1">
      <c r="A695" s="96" t="s">
        <v>2311</v>
      </c>
      <c r="B695" s="97" t="s">
        <v>287</v>
      </c>
      <c r="C695" s="97" t="s">
        <v>2353</v>
      </c>
      <c r="D695" s="98" t="s">
        <v>2354</v>
      </c>
    </row>
    <row r="696" spans="1:4" ht="10.5">
      <c r="A696" s="17">
        <v>1</v>
      </c>
      <c r="B696" s="4" t="s">
        <v>1667</v>
      </c>
      <c r="C696" s="4">
        <v>2005</v>
      </c>
      <c r="D696" s="93">
        <v>4200</v>
      </c>
    </row>
    <row r="697" spans="1:4" ht="10.5">
      <c r="A697" s="17"/>
      <c r="B697" s="22" t="s">
        <v>2316</v>
      </c>
      <c r="C697" s="4"/>
      <c r="D697" s="23">
        <f>SUM(D696)</f>
        <v>4200</v>
      </c>
    </row>
    <row r="699" spans="1:4" s="218" customFormat="1" ht="10.5">
      <c r="A699" s="232" t="s">
        <v>1571</v>
      </c>
      <c r="B699" s="233"/>
      <c r="C699" s="233"/>
      <c r="D699" s="265"/>
    </row>
    <row r="700" spans="1:4" ht="11.25" thickBot="1">
      <c r="A700" s="264"/>
      <c r="B700" s="230"/>
      <c r="C700" s="230"/>
      <c r="D700" s="231"/>
    </row>
    <row r="701" spans="1:4" ht="10.5">
      <c r="A701" s="457" t="s">
        <v>514</v>
      </c>
      <c r="B701" s="457"/>
      <c r="C701" s="457"/>
      <c r="D701" s="457"/>
    </row>
    <row r="702" spans="1:4" ht="21.75" thickBot="1">
      <c r="A702" s="107" t="s">
        <v>2311</v>
      </c>
      <c r="B702" s="108" t="s">
        <v>2352</v>
      </c>
      <c r="C702" s="108" t="s">
        <v>2353</v>
      </c>
      <c r="D702" s="249" t="s">
        <v>2354</v>
      </c>
    </row>
    <row r="703" spans="1:4" ht="10.5">
      <c r="A703" s="67">
        <v>1</v>
      </c>
      <c r="B703" s="66" t="s">
        <v>603</v>
      </c>
      <c r="C703" s="67">
        <v>2003</v>
      </c>
      <c r="D703" s="204">
        <v>719.8</v>
      </c>
    </row>
    <row r="704" spans="1:4" ht="10.5">
      <c r="A704" s="72">
        <v>2</v>
      </c>
      <c r="B704" s="70" t="s">
        <v>604</v>
      </c>
      <c r="C704" s="72">
        <v>2003</v>
      </c>
      <c r="D704" s="205">
        <v>535.58</v>
      </c>
    </row>
    <row r="705" spans="1:4" ht="10.5">
      <c r="A705" s="72">
        <v>3</v>
      </c>
      <c r="B705" s="70" t="s">
        <v>605</v>
      </c>
      <c r="C705" s="72">
        <v>2003</v>
      </c>
      <c r="D705" s="205">
        <v>1035.78</v>
      </c>
    </row>
    <row r="706" spans="1:5" ht="10.5">
      <c r="A706" s="72">
        <v>4</v>
      </c>
      <c r="B706" s="328" t="s">
        <v>606</v>
      </c>
      <c r="C706" s="72">
        <v>2004</v>
      </c>
      <c r="D706" s="205">
        <v>669</v>
      </c>
      <c r="E706" s="327"/>
    </row>
    <row r="707" spans="1:4" ht="10.5">
      <c r="A707" s="72">
        <v>5</v>
      </c>
      <c r="B707" s="70" t="s">
        <v>607</v>
      </c>
      <c r="C707" s="72">
        <v>2004</v>
      </c>
      <c r="D707" s="205">
        <v>680</v>
      </c>
    </row>
    <row r="708" spans="1:4" ht="10.5">
      <c r="A708" s="72">
        <v>6</v>
      </c>
      <c r="B708" s="70" t="s">
        <v>608</v>
      </c>
      <c r="C708" s="72">
        <v>2004</v>
      </c>
      <c r="D708" s="205">
        <v>970</v>
      </c>
    </row>
    <row r="709" spans="1:4" ht="10.5">
      <c r="A709" s="72">
        <v>7</v>
      </c>
      <c r="B709" s="70" t="s">
        <v>609</v>
      </c>
      <c r="C709" s="72">
        <v>2004</v>
      </c>
      <c r="D709" s="205">
        <v>1299</v>
      </c>
    </row>
    <row r="710" spans="1:4" ht="10.5">
      <c r="A710" s="72">
        <v>8</v>
      </c>
      <c r="B710" s="70" t="s">
        <v>610</v>
      </c>
      <c r="C710" s="72">
        <v>2004</v>
      </c>
      <c r="D710" s="205">
        <v>1199</v>
      </c>
    </row>
    <row r="711" spans="1:4" ht="10.5">
      <c r="A711" s="72">
        <v>9</v>
      </c>
      <c r="B711" s="70" t="s">
        <v>611</v>
      </c>
      <c r="C711" s="72">
        <v>2005</v>
      </c>
      <c r="D711" s="205">
        <v>399</v>
      </c>
    </row>
    <row r="712" spans="1:4" ht="10.5">
      <c r="A712" s="72">
        <v>10</v>
      </c>
      <c r="B712" s="70" t="s">
        <v>612</v>
      </c>
      <c r="C712" s="72">
        <v>2005</v>
      </c>
      <c r="D712" s="205">
        <v>999</v>
      </c>
    </row>
    <row r="713" spans="1:4" ht="10.5">
      <c r="A713" s="72">
        <v>11</v>
      </c>
      <c r="B713" s="70" t="s">
        <v>2420</v>
      </c>
      <c r="C713" s="72">
        <v>2003</v>
      </c>
      <c r="D713" s="205">
        <v>600</v>
      </c>
    </row>
    <row r="714" spans="1:4" ht="10.5">
      <c r="A714" s="72">
        <v>12</v>
      </c>
      <c r="B714" s="70" t="s">
        <v>2420</v>
      </c>
      <c r="C714" s="72">
        <v>2003</v>
      </c>
      <c r="D714" s="205">
        <v>600</v>
      </c>
    </row>
    <row r="715" spans="1:4" ht="10.5">
      <c r="A715" s="72">
        <v>13</v>
      </c>
      <c r="B715" s="70" t="s">
        <v>2420</v>
      </c>
      <c r="C715" s="72">
        <v>2003</v>
      </c>
      <c r="D715" s="205">
        <v>600</v>
      </c>
    </row>
    <row r="716" spans="1:4" ht="10.5">
      <c r="A716" s="72">
        <v>14</v>
      </c>
      <c r="B716" s="70" t="s">
        <v>2420</v>
      </c>
      <c r="C716" s="72">
        <v>2003</v>
      </c>
      <c r="D716" s="205">
        <v>600</v>
      </c>
    </row>
    <row r="717" spans="1:4" ht="10.5">
      <c r="A717" s="72">
        <v>15</v>
      </c>
      <c r="B717" s="70" t="s">
        <v>613</v>
      </c>
      <c r="C717" s="72">
        <v>2007</v>
      </c>
      <c r="D717" s="205">
        <v>449</v>
      </c>
    </row>
    <row r="718" spans="1:4" ht="10.5">
      <c r="A718" s="72">
        <v>16</v>
      </c>
      <c r="B718" s="70" t="s">
        <v>614</v>
      </c>
      <c r="C718" s="72">
        <v>2008</v>
      </c>
      <c r="D718" s="205">
        <v>2990</v>
      </c>
    </row>
    <row r="719" spans="1:4" ht="10.5">
      <c r="A719" s="72">
        <v>17</v>
      </c>
      <c r="B719" s="70" t="s">
        <v>1482</v>
      </c>
      <c r="C719" s="72">
        <v>2006</v>
      </c>
      <c r="D719" s="205">
        <v>2889</v>
      </c>
    </row>
    <row r="720" spans="1:6" ht="11.25" thickBot="1">
      <c r="A720" s="72"/>
      <c r="B720" s="109" t="s">
        <v>2316</v>
      </c>
      <c r="C720" s="72"/>
      <c r="D720" s="345">
        <f>SUM(D703:D719)</f>
        <v>17234.16</v>
      </c>
      <c r="F720" s="266"/>
    </row>
    <row r="721" spans="1:4" ht="10.5">
      <c r="A721" s="457" t="s">
        <v>515</v>
      </c>
      <c r="B721" s="457"/>
      <c r="C721" s="457"/>
      <c r="D721" s="457"/>
    </row>
    <row r="722" spans="1:4" ht="21.75" thickBot="1">
      <c r="A722" s="107" t="s">
        <v>2311</v>
      </c>
      <c r="B722" s="108" t="s">
        <v>287</v>
      </c>
      <c r="C722" s="108" t="s">
        <v>2353</v>
      </c>
      <c r="D722" s="249" t="s">
        <v>2354</v>
      </c>
    </row>
    <row r="723" spans="1:4" ht="10.5">
      <c r="A723" s="67">
        <v>1</v>
      </c>
      <c r="B723" s="66" t="s">
        <v>615</v>
      </c>
      <c r="C723" s="67">
        <v>2004</v>
      </c>
      <c r="D723" s="204">
        <v>999</v>
      </c>
    </row>
    <row r="724" spans="1:4" ht="10.5">
      <c r="A724" s="72">
        <v>2</v>
      </c>
      <c r="B724" s="70" t="s">
        <v>616</v>
      </c>
      <c r="C724" s="72">
        <v>2005</v>
      </c>
      <c r="D724" s="205">
        <v>799</v>
      </c>
    </row>
    <row r="725" spans="1:4" ht="10.5">
      <c r="A725" s="72">
        <v>3</v>
      </c>
      <c r="B725" s="70" t="s">
        <v>617</v>
      </c>
      <c r="C725" s="72">
        <v>2005</v>
      </c>
      <c r="D725" s="205">
        <v>880</v>
      </c>
    </row>
    <row r="726" spans="1:4" ht="10.5">
      <c r="A726" s="72">
        <v>4</v>
      </c>
      <c r="B726" s="70" t="s">
        <v>1489</v>
      </c>
      <c r="C726" s="72">
        <v>2006</v>
      </c>
      <c r="D726" s="205">
        <v>3299</v>
      </c>
    </row>
    <row r="727" spans="1:4" ht="10.5">
      <c r="A727" s="72">
        <v>5</v>
      </c>
      <c r="B727" s="70" t="s">
        <v>1377</v>
      </c>
      <c r="C727" s="72">
        <v>2007</v>
      </c>
      <c r="D727" s="205">
        <v>1298</v>
      </c>
    </row>
    <row r="728" spans="1:4" ht="10.5">
      <c r="A728" s="72"/>
      <c r="B728" s="109" t="s">
        <v>2316</v>
      </c>
      <c r="C728" s="72"/>
      <c r="D728" s="197">
        <f>SUM(D723:D727)</f>
        <v>7275</v>
      </c>
    </row>
    <row r="730" spans="1:4" s="218" customFormat="1" ht="10.5">
      <c r="A730" s="217" t="s">
        <v>2284</v>
      </c>
      <c r="D730" s="242"/>
    </row>
    <row r="731" ht="11.25" thickBot="1">
      <c r="A731" s="25"/>
    </row>
    <row r="732" spans="1:4" ht="10.5">
      <c r="A732" s="449" t="s">
        <v>34</v>
      </c>
      <c r="B732" s="450"/>
      <c r="C732" s="450"/>
      <c r="D732" s="451"/>
    </row>
    <row r="733" spans="1:4" ht="21.75" thickBot="1">
      <c r="A733" s="96" t="s">
        <v>2311</v>
      </c>
      <c r="B733" s="97" t="s">
        <v>2352</v>
      </c>
      <c r="C733" s="97" t="s">
        <v>2353</v>
      </c>
      <c r="D733" s="98" t="s">
        <v>2354</v>
      </c>
    </row>
    <row r="734" spans="1:4" ht="10.5">
      <c r="A734" s="38">
        <v>1</v>
      </c>
      <c r="B734" s="30" t="s">
        <v>1562</v>
      </c>
      <c r="C734" s="30">
        <v>2003</v>
      </c>
      <c r="D734" s="198">
        <v>1800</v>
      </c>
    </row>
    <row r="735" spans="1:4" ht="10.5">
      <c r="A735" s="17">
        <v>2</v>
      </c>
      <c r="B735" s="4" t="s">
        <v>2302</v>
      </c>
      <c r="C735" s="4">
        <v>2003</v>
      </c>
      <c r="D735" s="20">
        <v>538</v>
      </c>
    </row>
    <row r="736" spans="1:4" ht="10.5">
      <c r="A736" s="17">
        <v>3</v>
      </c>
      <c r="B736" s="4" t="s">
        <v>1618</v>
      </c>
      <c r="C736" s="4">
        <v>2003</v>
      </c>
      <c r="D736" s="93">
        <v>855</v>
      </c>
    </row>
    <row r="737" spans="1:4" ht="10.5">
      <c r="A737" s="17">
        <v>4</v>
      </c>
      <c r="B737" s="4" t="s">
        <v>1847</v>
      </c>
      <c r="C737" s="4">
        <v>2004</v>
      </c>
      <c r="D737" s="93">
        <v>1440</v>
      </c>
    </row>
    <row r="738" spans="1:4" ht="10.5">
      <c r="A738" s="17">
        <v>5</v>
      </c>
      <c r="B738" s="4" t="s">
        <v>1562</v>
      </c>
      <c r="C738" s="4">
        <v>2004</v>
      </c>
      <c r="D738" s="93">
        <v>1722.01</v>
      </c>
    </row>
    <row r="739" spans="1:4" ht="10.5">
      <c r="A739" s="17">
        <v>6</v>
      </c>
      <c r="B739" s="4" t="s">
        <v>1562</v>
      </c>
      <c r="C739" s="4">
        <v>2004</v>
      </c>
      <c r="D739" s="93">
        <v>1592</v>
      </c>
    </row>
    <row r="740" spans="1:4" ht="10.5">
      <c r="A740" s="17">
        <v>7</v>
      </c>
      <c r="B740" s="4" t="s">
        <v>1847</v>
      </c>
      <c r="C740" s="4">
        <v>2004</v>
      </c>
      <c r="D740" s="93">
        <v>1440</v>
      </c>
    </row>
    <row r="741" spans="1:4" ht="10.5">
      <c r="A741" s="17">
        <v>8</v>
      </c>
      <c r="B741" s="4" t="s">
        <v>2303</v>
      </c>
      <c r="C741" s="4">
        <v>2004</v>
      </c>
      <c r="D741" s="93">
        <v>1828.78</v>
      </c>
    </row>
    <row r="742" spans="1:4" ht="10.5">
      <c r="A742" s="17">
        <v>9</v>
      </c>
      <c r="B742" s="4" t="s">
        <v>2304</v>
      </c>
      <c r="C742" s="4">
        <v>2006</v>
      </c>
      <c r="D742" s="93">
        <v>1789.01</v>
      </c>
    </row>
    <row r="743" spans="1:4" ht="10.5">
      <c r="A743" s="17">
        <v>10</v>
      </c>
      <c r="B743" s="4" t="s">
        <v>2305</v>
      </c>
      <c r="C743" s="4">
        <v>2006</v>
      </c>
      <c r="D743" s="93">
        <v>869.99</v>
      </c>
    </row>
    <row r="744" spans="1:4" ht="10.5">
      <c r="A744" s="17">
        <v>11</v>
      </c>
      <c r="B744" s="4" t="s">
        <v>1562</v>
      </c>
      <c r="C744" s="4">
        <v>2006</v>
      </c>
      <c r="D744" s="93">
        <v>2165</v>
      </c>
    </row>
    <row r="745" spans="1:4" ht="10.5">
      <c r="A745" s="17">
        <v>12</v>
      </c>
      <c r="B745" s="4" t="s">
        <v>2306</v>
      </c>
      <c r="C745" s="4">
        <v>2006</v>
      </c>
      <c r="D745" s="20">
        <v>960</v>
      </c>
    </row>
    <row r="746" spans="1:4" ht="10.5">
      <c r="A746" s="17">
        <v>13</v>
      </c>
      <c r="B746" s="4" t="s">
        <v>2307</v>
      </c>
      <c r="C746" s="4">
        <v>2006</v>
      </c>
      <c r="D746" s="93">
        <v>2042</v>
      </c>
    </row>
    <row r="747" spans="1:4" ht="10.5">
      <c r="A747" s="17">
        <v>14</v>
      </c>
      <c r="B747" s="4" t="s">
        <v>2306</v>
      </c>
      <c r="C747" s="4">
        <v>2006</v>
      </c>
      <c r="D747" s="93">
        <v>960</v>
      </c>
    </row>
    <row r="748" spans="1:4" ht="10.5">
      <c r="A748" s="17">
        <v>15</v>
      </c>
      <c r="B748" s="4" t="s">
        <v>2308</v>
      </c>
      <c r="C748" s="4">
        <v>2006</v>
      </c>
      <c r="D748" s="93">
        <v>2619</v>
      </c>
    </row>
    <row r="749" spans="1:4" ht="10.5">
      <c r="A749" s="17">
        <v>16</v>
      </c>
      <c r="B749" s="4" t="s">
        <v>2309</v>
      </c>
      <c r="C749" s="4">
        <v>2006</v>
      </c>
      <c r="D749" s="93">
        <v>2902</v>
      </c>
    </row>
    <row r="750" spans="1:4" ht="10.5">
      <c r="A750" s="17">
        <v>17</v>
      </c>
      <c r="B750" s="4" t="s">
        <v>2309</v>
      </c>
      <c r="C750" s="4">
        <v>2006</v>
      </c>
      <c r="D750" s="93">
        <v>2619</v>
      </c>
    </row>
    <row r="751" spans="1:4" ht="10.5">
      <c r="A751" s="17">
        <v>18</v>
      </c>
      <c r="B751" s="4" t="s">
        <v>2309</v>
      </c>
      <c r="C751" s="4">
        <v>2006</v>
      </c>
      <c r="D751" s="93">
        <v>2619</v>
      </c>
    </row>
    <row r="752" spans="1:4" ht="10.5">
      <c r="A752" s="17">
        <v>19</v>
      </c>
      <c r="B752" s="4" t="s">
        <v>2309</v>
      </c>
      <c r="C752" s="4">
        <v>2006</v>
      </c>
      <c r="D752" s="93">
        <v>2619</v>
      </c>
    </row>
    <row r="753" spans="1:6" ht="10.5">
      <c r="A753" s="15"/>
      <c r="B753" s="267" t="s">
        <v>1166</v>
      </c>
      <c r="C753" s="4"/>
      <c r="D753" s="343">
        <f>SUM(D734:D752)</f>
        <v>33379.79</v>
      </c>
      <c r="F753" s="250"/>
    </row>
    <row r="754" spans="1:4" ht="10.5">
      <c r="A754" s="458" t="s">
        <v>508</v>
      </c>
      <c r="B754" s="453"/>
      <c r="C754" s="453"/>
      <c r="D754" s="459"/>
    </row>
    <row r="755" spans="1:6" ht="32.25" thickBot="1">
      <c r="A755" s="96" t="s">
        <v>2311</v>
      </c>
      <c r="B755" s="97" t="s">
        <v>36</v>
      </c>
      <c r="C755" s="97" t="s">
        <v>2353</v>
      </c>
      <c r="D755" s="98" t="s">
        <v>2354</v>
      </c>
      <c r="F755" s="21"/>
    </row>
    <row r="756" spans="1:4" ht="10.5">
      <c r="A756" s="38">
        <v>1</v>
      </c>
      <c r="B756" s="30" t="s">
        <v>2310</v>
      </c>
      <c r="C756" s="30">
        <v>2006</v>
      </c>
      <c r="D756" s="198">
        <v>4109.52</v>
      </c>
    </row>
    <row r="757" spans="1:4" ht="10.5">
      <c r="A757" s="17"/>
      <c r="B757" s="22" t="s">
        <v>2316</v>
      </c>
      <c r="C757" s="4"/>
      <c r="D757" s="343">
        <v>4109.52</v>
      </c>
    </row>
    <row r="759" spans="1:4" s="218" customFormat="1" ht="10.5">
      <c r="A759" s="217" t="s">
        <v>78</v>
      </c>
      <c r="D759" s="242"/>
    </row>
    <row r="760" ht="11.25" thickBot="1">
      <c r="A760" s="25"/>
    </row>
    <row r="761" spans="1:4" ht="10.5">
      <c r="A761" s="449" t="s">
        <v>506</v>
      </c>
      <c r="B761" s="450"/>
      <c r="C761" s="450"/>
      <c r="D761" s="451"/>
    </row>
    <row r="762" spans="1:4" ht="21.75" thickBot="1">
      <c r="A762" s="96" t="s">
        <v>2311</v>
      </c>
      <c r="B762" s="97" t="s">
        <v>2352</v>
      </c>
      <c r="C762" s="97" t="s">
        <v>2353</v>
      </c>
      <c r="D762" s="246" t="s">
        <v>2354</v>
      </c>
    </row>
    <row r="763" spans="1:4" ht="10.5">
      <c r="A763" s="38">
        <v>1</v>
      </c>
      <c r="B763" s="30" t="s">
        <v>14</v>
      </c>
      <c r="C763" s="4">
        <v>2003</v>
      </c>
      <c r="D763" s="20">
        <v>3504.78</v>
      </c>
    </row>
    <row r="764" spans="1:4" ht="10.5">
      <c r="A764" s="17">
        <v>2</v>
      </c>
      <c r="B764" s="4" t="s">
        <v>15</v>
      </c>
      <c r="C764" s="4">
        <v>2003</v>
      </c>
      <c r="D764" s="20">
        <v>877.18</v>
      </c>
    </row>
    <row r="765" spans="1:4" ht="10.5">
      <c r="A765" s="17">
        <v>3</v>
      </c>
      <c r="B765" s="30" t="s">
        <v>16</v>
      </c>
      <c r="C765" s="4">
        <v>2003</v>
      </c>
      <c r="D765" s="20">
        <v>1090</v>
      </c>
    </row>
    <row r="766" spans="1:4" ht="10.5">
      <c r="A766" s="17">
        <v>4</v>
      </c>
      <c r="B766" s="30" t="s">
        <v>14</v>
      </c>
      <c r="C766" s="4">
        <v>2003</v>
      </c>
      <c r="D766" s="20">
        <v>4675</v>
      </c>
    </row>
    <row r="767" spans="1:4" ht="10.5">
      <c r="A767" s="17">
        <v>5</v>
      </c>
      <c r="B767" s="4" t="s">
        <v>17</v>
      </c>
      <c r="C767" s="4">
        <v>2003</v>
      </c>
      <c r="D767" s="20">
        <v>4049.01</v>
      </c>
    </row>
    <row r="768" spans="1:4" ht="10.5">
      <c r="A768" s="17">
        <v>6</v>
      </c>
      <c r="B768" s="4" t="s">
        <v>17</v>
      </c>
      <c r="C768" s="4">
        <v>2003</v>
      </c>
      <c r="D768" s="20">
        <v>4049.01</v>
      </c>
    </row>
    <row r="769" spans="1:4" ht="10.5">
      <c r="A769" s="17">
        <v>7</v>
      </c>
      <c r="B769" s="4" t="s">
        <v>18</v>
      </c>
      <c r="C769" s="4">
        <v>2003</v>
      </c>
      <c r="D769" s="20">
        <v>903</v>
      </c>
    </row>
    <row r="770" spans="1:4" ht="10.5">
      <c r="A770" s="17">
        <v>8</v>
      </c>
      <c r="B770" s="4" t="s">
        <v>19</v>
      </c>
      <c r="C770" s="4">
        <v>2004</v>
      </c>
      <c r="D770" s="20">
        <v>5765.24</v>
      </c>
    </row>
    <row r="771" spans="1:4" ht="10.5">
      <c r="A771" s="17">
        <v>9</v>
      </c>
      <c r="B771" s="4" t="s">
        <v>19</v>
      </c>
      <c r="C771" s="4">
        <v>2004</v>
      </c>
      <c r="D771" s="20">
        <v>5765.24</v>
      </c>
    </row>
    <row r="772" spans="1:4" ht="10.5">
      <c r="A772" s="17">
        <v>10</v>
      </c>
      <c r="B772" s="4" t="s">
        <v>20</v>
      </c>
      <c r="C772" s="4">
        <v>2005</v>
      </c>
      <c r="D772" s="20">
        <v>2930.31</v>
      </c>
    </row>
    <row r="773" spans="1:4" ht="10.5">
      <c r="A773" s="17">
        <v>11</v>
      </c>
      <c r="B773" s="4" t="s">
        <v>21</v>
      </c>
      <c r="C773" s="4">
        <v>2005</v>
      </c>
      <c r="D773" s="20">
        <v>4336.7</v>
      </c>
    </row>
    <row r="774" spans="1:4" ht="10.5">
      <c r="A774" s="17">
        <v>12</v>
      </c>
      <c r="B774" s="4" t="s">
        <v>22</v>
      </c>
      <c r="C774" s="4">
        <v>2005</v>
      </c>
      <c r="D774" s="20">
        <v>4814</v>
      </c>
    </row>
    <row r="775" spans="1:4" ht="10.5">
      <c r="A775" s="17">
        <v>13</v>
      </c>
      <c r="B775" s="111" t="s">
        <v>23</v>
      </c>
      <c r="C775" s="4">
        <v>2006</v>
      </c>
      <c r="D775" s="20">
        <v>8893.8</v>
      </c>
    </row>
    <row r="776" spans="1:4" ht="10.5">
      <c r="A776" s="17">
        <v>14</v>
      </c>
      <c r="B776" s="4" t="s">
        <v>25</v>
      </c>
      <c r="C776" s="4">
        <v>2007</v>
      </c>
      <c r="D776" s="93">
        <v>2250</v>
      </c>
    </row>
    <row r="777" spans="1:4" ht="10.5">
      <c r="A777" s="17">
        <v>15</v>
      </c>
      <c r="B777" s="4" t="s">
        <v>26</v>
      </c>
      <c r="C777" s="4">
        <v>2007</v>
      </c>
      <c r="D777" s="93">
        <v>680</v>
      </c>
    </row>
    <row r="778" spans="1:4" ht="10.5">
      <c r="A778" s="17">
        <v>16</v>
      </c>
      <c r="B778" s="4" t="s">
        <v>27</v>
      </c>
      <c r="C778" s="4">
        <v>2007</v>
      </c>
      <c r="D778" s="93">
        <v>450</v>
      </c>
    </row>
    <row r="779" spans="1:4" ht="10.5">
      <c r="A779" s="17">
        <v>17</v>
      </c>
      <c r="B779" s="4" t="s">
        <v>28</v>
      </c>
      <c r="C779" s="4">
        <v>2007</v>
      </c>
      <c r="D779" s="93">
        <v>3980</v>
      </c>
    </row>
    <row r="780" spans="1:4" ht="21">
      <c r="A780" s="17">
        <v>18</v>
      </c>
      <c r="B780" s="4" t="s">
        <v>29</v>
      </c>
      <c r="C780" s="4">
        <v>2007</v>
      </c>
      <c r="D780" s="93">
        <v>3019.5</v>
      </c>
    </row>
    <row r="781" spans="1:4" ht="21">
      <c r="A781" s="17">
        <v>19</v>
      </c>
      <c r="B781" s="4" t="s">
        <v>29</v>
      </c>
      <c r="C781" s="4">
        <v>2007</v>
      </c>
      <c r="D781" s="93">
        <v>3019.5</v>
      </c>
    </row>
    <row r="782" spans="1:4" ht="21">
      <c r="A782" s="17">
        <v>20</v>
      </c>
      <c r="B782" s="4" t="s">
        <v>29</v>
      </c>
      <c r="C782" s="4">
        <v>2007</v>
      </c>
      <c r="D782" s="93">
        <v>3019.5</v>
      </c>
    </row>
    <row r="783" spans="1:4" ht="31.5">
      <c r="A783" s="17">
        <v>21</v>
      </c>
      <c r="B783" s="4" t="s">
        <v>30</v>
      </c>
      <c r="C783" s="4">
        <v>2008</v>
      </c>
      <c r="D783" s="93">
        <v>3135</v>
      </c>
    </row>
    <row r="784" spans="1:4" ht="31.5">
      <c r="A784" s="17">
        <v>22</v>
      </c>
      <c r="B784" s="4" t="s">
        <v>31</v>
      </c>
      <c r="C784" s="4">
        <v>2008</v>
      </c>
      <c r="D784" s="93">
        <v>3800</v>
      </c>
    </row>
    <row r="785" spans="1:4" ht="31.5">
      <c r="A785" s="17">
        <v>23</v>
      </c>
      <c r="B785" s="4" t="s">
        <v>32</v>
      </c>
      <c r="C785" s="4">
        <v>2008</v>
      </c>
      <c r="D785" s="93">
        <v>3663</v>
      </c>
    </row>
    <row r="786" spans="1:4" ht="11.25" thickBot="1">
      <c r="A786" s="17"/>
      <c r="B786" s="22" t="s">
        <v>2316</v>
      </c>
      <c r="C786" s="4"/>
      <c r="D786" s="343">
        <f>SUM(D763:D785)</f>
        <v>78669.76999999999</v>
      </c>
    </row>
    <row r="787" spans="1:4" ht="10.5">
      <c r="A787" s="446" t="s">
        <v>507</v>
      </c>
      <c r="B787" s="447"/>
      <c r="C787" s="447"/>
      <c r="D787" s="448"/>
    </row>
    <row r="788" spans="1:4" ht="21.75" thickBot="1">
      <c r="A788" s="96" t="s">
        <v>2311</v>
      </c>
      <c r="B788" s="97" t="s">
        <v>287</v>
      </c>
      <c r="C788" s="97" t="s">
        <v>2353</v>
      </c>
      <c r="D788" s="246" t="s">
        <v>2354</v>
      </c>
    </row>
    <row r="789" spans="1:4" ht="10.5">
      <c r="A789" s="38">
        <v>1</v>
      </c>
      <c r="B789" s="30" t="s">
        <v>33</v>
      </c>
      <c r="C789" s="30">
        <v>2007</v>
      </c>
      <c r="D789" s="198">
        <v>567.87</v>
      </c>
    </row>
    <row r="790" spans="1:4" ht="10.5">
      <c r="A790" s="17">
        <v>2</v>
      </c>
      <c r="B790" s="4" t="s">
        <v>24</v>
      </c>
      <c r="C790" s="4">
        <v>2007</v>
      </c>
      <c r="D790" s="20">
        <v>2399</v>
      </c>
    </row>
    <row r="791" spans="1:4" ht="10.5">
      <c r="A791" s="17"/>
      <c r="B791" s="22" t="s">
        <v>2316</v>
      </c>
      <c r="C791" s="4"/>
      <c r="D791" s="200">
        <f>SUM(D789:D790)</f>
        <v>2966.87</v>
      </c>
    </row>
    <row r="793" spans="1:4" s="218" customFormat="1" ht="10.5">
      <c r="A793" s="217" t="s">
        <v>79</v>
      </c>
      <c r="D793" s="242"/>
    </row>
    <row r="794" ht="11.25" thickBot="1"/>
    <row r="795" spans="1:4" ht="10.5">
      <c r="A795" s="449" t="s">
        <v>506</v>
      </c>
      <c r="B795" s="450"/>
      <c r="C795" s="450"/>
      <c r="D795" s="451"/>
    </row>
    <row r="796" spans="1:4" ht="21.75" thickBot="1">
      <c r="A796" s="96" t="s">
        <v>2311</v>
      </c>
      <c r="B796" s="97" t="s">
        <v>2352</v>
      </c>
      <c r="C796" s="97" t="s">
        <v>2353</v>
      </c>
      <c r="D796" s="98" t="s">
        <v>2354</v>
      </c>
    </row>
    <row r="797" spans="1:4" ht="10.5">
      <c r="A797" s="38">
        <v>1</v>
      </c>
      <c r="B797" s="4" t="s">
        <v>1972</v>
      </c>
      <c r="C797" s="4">
        <v>2003</v>
      </c>
      <c r="D797" s="20">
        <f>SUM(D798,D809)</f>
        <v>3482.5</v>
      </c>
    </row>
    <row r="798" spans="1:5" ht="10.5">
      <c r="A798" s="17">
        <v>2</v>
      </c>
      <c r="B798" s="4" t="s">
        <v>1973</v>
      </c>
      <c r="C798" s="4">
        <v>2003</v>
      </c>
      <c r="D798" s="20">
        <v>799.1</v>
      </c>
      <c r="E798" s="327"/>
    </row>
    <row r="799" spans="1:4" ht="10.5">
      <c r="A799" s="17">
        <v>3</v>
      </c>
      <c r="B799" s="4" t="s">
        <v>1974</v>
      </c>
      <c r="C799" s="4">
        <v>2003</v>
      </c>
      <c r="D799" s="20">
        <v>790</v>
      </c>
    </row>
    <row r="800" spans="1:4" ht="10.5">
      <c r="A800" s="17">
        <v>4</v>
      </c>
      <c r="B800" s="4" t="s">
        <v>1975</v>
      </c>
      <c r="C800" s="4">
        <v>2003</v>
      </c>
      <c r="D800" s="20">
        <v>698</v>
      </c>
    </row>
    <row r="801" spans="1:4" ht="10.5">
      <c r="A801" s="17">
        <v>5</v>
      </c>
      <c r="B801" s="4" t="s">
        <v>1976</v>
      </c>
      <c r="C801" s="4">
        <v>2003</v>
      </c>
      <c r="D801" s="20">
        <v>1150</v>
      </c>
    </row>
    <row r="802" spans="1:4" ht="10.5">
      <c r="A802" s="17">
        <v>6</v>
      </c>
      <c r="B802" s="4" t="s">
        <v>1977</v>
      </c>
      <c r="C802" s="4">
        <v>2003</v>
      </c>
      <c r="D802" s="20">
        <v>3483.52</v>
      </c>
    </row>
    <row r="803" spans="1:4" ht="10.5">
      <c r="A803" s="17">
        <v>7</v>
      </c>
      <c r="B803" s="4" t="s">
        <v>1978</v>
      </c>
      <c r="C803" s="4">
        <v>2004</v>
      </c>
      <c r="D803" s="20">
        <v>1800</v>
      </c>
    </row>
    <row r="804" spans="1:4" ht="10.5">
      <c r="A804" s="17">
        <v>8</v>
      </c>
      <c r="B804" s="4" t="s">
        <v>1978</v>
      </c>
      <c r="C804" s="4">
        <v>2004</v>
      </c>
      <c r="D804" s="20">
        <v>1800</v>
      </c>
    </row>
    <row r="805" spans="1:4" ht="10.5">
      <c r="A805" s="17">
        <v>9</v>
      </c>
      <c r="B805" s="4" t="s">
        <v>1979</v>
      </c>
      <c r="C805" s="4">
        <v>2006</v>
      </c>
      <c r="D805" s="20">
        <v>1880</v>
      </c>
    </row>
    <row r="806" spans="1:4" ht="10.5">
      <c r="A806" s="17">
        <v>10</v>
      </c>
      <c r="B806" s="4" t="s">
        <v>1980</v>
      </c>
      <c r="C806" s="4">
        <v>2002</v>
      </c>
      <c r="D806" s="20">
        <v>2400</v>
      </c>
    </row>
    <row r="807" spans="1:4" ht="10.5">
      <c r="A807" s="17">
        <v>11</v>
      </c>
      <c r="B807" s="4" t="s">
        <v>1981</v>
      </c>
      <c r="C807" s="4">
        <v>2006</v>
      </c>
      <c r="D807" s="20">
        <v>561.2</v>
      </c>
    </row>
    <row r="808" spans="1:4" ht="10.5">
      <c r="A808" s="17">
        <v>12</v>
      </c>
      <c r="B808" s="4" t="s">
        <v>1982</v>
      </c>
      <c r="C808" s="4">
        <v>2006</v>
      </c>
      <c r="D808" s="20">
        <v>2099</v>
      </c>
    </row>
    <row r="809" spans="1:4" ht="10.5">
      <c r="A809" s="17">
        <v>13</v>
      </c>
      <c r="B809" s="4" t="s">
        <v>2420</v>
      </c>
      <c r="C809" s="4">
        <v>2007</v>
      </c>
      <c r="D809" s="20">
        <v>2683.4</v>
      </c>
    </row>
    <row r="810" spans="1:4" ht="10.5">
      <c r="A810" s="17">
        <v>14</v>
      </c>
      <c r="B810" s="4" t="s">
        <v>1983</v>
      </c>
      <c r="C810" s="4">
        <v>2007</v>
      </c>
      <c r="D810" s="20">
        <v>2151.4</v>
      </c>
    </row>
    <row r="811" spans="1:4" ht="10.5">
      <c r="A811" s="17">
        <v>15</v>
      </c>
      <c r="B811" s="4" t="s">
        <v>1984</v>
      </c>
      <c r="C811" s="4">
        <v>2007</v>
      </c>
      <c r="D811" s="20">
        <v>681.98</v>
      </c>
    </row>
    <row r="812" spans="1:4" ht="10.5">
      <c r="A812" s="17">
        <v>16</v>
      </c>
      <c r="B812" s="4" t="s">
        <v>1984</v>
      </c>
      <c r="C812" s="4">
        <v>2007</v>
      </c>
      <c r="D812" s="20">
        <v>681.98</v>
      </c>
    </row>
    <row r="813" spans="1:4" ht="10.5">
      <c r="A813" s="17">
        <v>17</v>
      </c>
      <c r="B813" s="4" t="s">
        <v>1984</v>
      </c>
      <c r="C813" s="4">
        <v>2007</v>
      </c>
      <c r="D813" s="20">
        <v>681.98</v>
      </c>
    </row>
    <row r="814" spans="1:4" ht="11.25" thickBot="1">
      <c r="A814" s="17"/>
      <c r="B814" s="4"/>
      <c r="C814" s="4"/>
      <c r="D814" s="341">
        <f>SUM(D797:D813)</f>
        <v>27824.060000000005</v>
      </c>
    </row>
    <row r="815" spans="1:4" ht="10.5">
      <c r="A815" s="446" t="s">
        <v>35</v>
      </c>
      <c r="B815" s="447"/>
      <c r="C815" s="447"/>
      <c r="D815" s="448"/>
    </row>
    <row r="816" spans="1:4" ht="21.75" thickBot="1">
      <c r="A816" s="96" t="s">
        <v>2311</v>
      </c>
      <c r="B816" s="97" t="s">
        <v>287</v>
      </c>
      <c r="C816" s="97" t="s">
        <v>2353</v>
      </c>
      <c r="D816" s="98" t="s">
        <v>2354</v>
      </c>
    </row>
    <row r="817" spans="1:4" ht="10.5">
      <c r="A817" s="38">
        <v>1</v>
      </c>
      <c r="B817" s="30" t="s">
        <v>1985</v>
      </c>
      <c r="C817" s="30">
        <v>2003</v>
      </c>
      <c r="D817" s="31">
        <v>1290</v>
      </c>
    </row>
    <row r="818" spans="1:4" ht="10.5">
      <c r="A818" s="17">
        <v>2</v>
      </c>
      <c r="B818" s="4" t="s">
        <v>1986</v>
      </c>
      <c r="C818" s="4">
        <v>2006</v>
      </c>
      <c r="D818" s="20">
        <v>557</v>
      </c>
    </row>
    <row r="819" spans="1:4" ht="10.5">
      <c r="A819" s="17">
        <v>3</v>
      </c>
      <c r="B819" s="4" t="s">
        <v>1987</v>
      </c>
      <c r="C819" s="4">
        <v>2006</v>
      </c>
      <c r="D819" s="20">
        <v>1100</v>
      </c>
    </row>
    <row r="820" spans="1:4" ht="10.5">
      <c r="A820" s="17"/>
      <c r="B820" s="22" t="s">
        <v>2316</v>
      </c>
      <c r="C820" s="4"/>
      <c r="D820" s="23">
        <f>SUM(D817:D819)</f>
        <v>2947</v>
      </c>
    </row>
    <row r="822" spans="1:4" s="218" customFormat="1" ht="10.5">
      <c r="A822" s="217" t="s">
        <v>1028</v>
      </c>
      <c r="D822" s="242"/>
    </row>
    <row r="823" ht="11.25" thickBot="1">
      <c r="A823" s="25"/>
    </row>
    <row r="824" spans="1:4" ht="10.5">
      <c r="A824" s="449" t="s">
        <v>506</v>
      </c>
      <c r="B824" s="450"/>
      <c r="C824" s="450"/>
      <c r="D824" s="451"/>
    </row>
    <row r="825" spans="1:4" ht="21.75" thickBot="1">
      <c r="A825" s="96" t="s">
        <v>2311</v>
      </c>
      <c r="B825" s="97" t="s">
        <v>2352</v>
      </c>
      <c r="C825" s="97" t="s">
        <v>2353</v>
      </c>
      <c r="D825" s="98" t="s">
        <v>2354</v>
      </c>
    </row>
    <row r="826" spans="1:4" ht="10.5">
      <c r="A826" s="38">
        <v>1</v>
      </c>
      <c r="B826" s="30" t="s">
        <v>1599</v>
      </c>
      <c r="C826" s="30">
        <v>2004</v>
      </c>
      <c r="D826" s="31">
        <v>4912.08</v>
      </c>
    </row>
    <row r="827" spans="1:4" ht="10.5">
      <c r="A827" s="17">
        <v>2</v>
      </c>
      <c r="B827" s="4" t="s">
        <v>1562</v>
      </c>
      <c r="C827" s="4">
        <v>2005</v>
      </c>
      <c r="D827" s="20">
        <v>2530.28</v>
      </c>
    </row>
    <row r="828" spans="1:4" ht="10.5">
      <c r="A828" s="17">
        <v>3</v>
      </c>
      <c r="B828" s="4" t="s">
        <v>1600</v>
      </c>
      <c r="C828" s="4">
        <v>2005</v>
      </c>
      <c r="D828" s="20">
        <v>4860.48</v>
      </c>
    </row>
    <row r="829" spans="1:4" ht="10.5">
      <c r="A829" s="17">
        <v>4</v>
      </c>
      <c r="B829" s="4" t="s">
        <v>1562</v>
      </c>
      <c r="C829" s="4">
        <v>2004</v>
      </c>
      <c r="D829" s="20">
        <v>2687.45</v>
      </c>
    </row>
    <row r="830" spans="1:4" ht="10.5">
      <c r="A830" s="17">
        <v>5</v>
      </c>
      <c r="B830" s="4" t="s">
        <v>1562</v>
      </c>
      <c r="C830" s="4">
        <v>2004</v>
      </c>
      <c r="D830" s="20">
        <v>1950.64</v>
      </c>
    </row>
    <row r="831" spans="1:4" ht="10.5">
      <c r="A831" s="17">
        <v>6</v>
      </c>
      <c r="B831" s="4" t="s">
        <v>1562</v>
      </c>
      <c r="C831" s="4">
        <v>2004</v>
      </c>
      <c r="D831" s="20">
        <v>1950.64</v>
      </c>
    </row>
    <row r="832" spans="1:4" ht="10.5">
      <c r="A832" s="17">
        <v>7</v>
      </c>
      <c r="B832" s="4" t="s">
        <v>1562</v>
      </c>
      <c r="C832" s="4">
        <v>2005</v>
      </c>
      <c r="D832" s="20">
        <v>3156.14</v>
      </c>
    </row>
    <row r="833" spans="1:4" ht="10.5">
      <c r="A833" s="17">
        <v>8</v>
      </c>
      <c r="B833" s="4" t="s">
        <v>1562</v>
      </c>
      <c r="C833" s="4">
        <v>2005</v>
      </c>
      <c r="D833" s="20">
        <v>3156.14</v>
      </c>
    </row>
    <row r="834" spans="1:4" ht="10.5">
      <c r="A834" s="17">
        <v>9</v>
      </c>
      <c r="B834" s="4" t="s">
        <v>1562</v>
      </c>
      <c r="C834" s="4">
        <v>2005</v>
      </c>
      <c r="D834" s="20">
        <v>3156.14</v>
      </c>
    </row>
    <row r="835" spans="1:4" ht="10.5">
      <c r="A835" s="17">
        <v>10</v>
      </c>
      <c r="B835" s="4" t="s">
        <v>1562</v>
      </c>
      <c r="C835" s="4">
        <v>2005</v>
      </c>
      <c r="D835" s="20">
        <v>3156.14</v>
      </c>
    </row>
    <row r="836" spans="1:4" ht="10.5">
      <c r="A836" s="17">
        <v>11</v>
      </c>
      <c r="B836" s="4" t="s">
        <v>1562</v>
      </c>
      <c r="C836" s="4">
        <v>2005</v>
      </c>
      <c r="D836" s="20">
        <v>3156.14</v>
      </c>
    </row>
    <row r="837" spans="1:4" ht="10.5">
      <c r="A837" s="17">
        <v>12</v>
      </c>
      <c r="B837" s="4" t="s">
        <v>1562</v>
      </c>
      <c r="C837" s="4">
        <v>2005</v>
      </c>
      <c r="D837" s="20">
        <v>3156.14</v>
      </c>
    </row>
    <row r="838" spans="1:4" ht="10.5">
      <c r="A838" s="17">
        <v>13</v>
      </c>
      <c r="B838" s="4" t="s">
        <v>1562</v>
      </c>
      <c r="C838" s="4">
        <v>2005</v>
      </c>
      <c r="D838" s="20">
        <v>3156.14</v>
      </c>
    </row>
    <row r="839" spans="1:4" ht="10.5">
      <c r="A839" s="17">
        <v>14</v>
      </c>
      <c r="B839" s="4" t="s">
        <v>1562</v>
      </c>
      <c r="C839" s="4">
        <v>2005</v>
      </c>
      <c r="D839" s="20">
        <v>3156.14</v>
      </c>
    </row>
    <row r="840" spans="1:4" ht="10.5">
      <c r="A840" s="17">
        <v>15</v>
      </c>
      <c r="B840" s="4" t="s">
        <v>1562</v>
      </c>
      <c r="C840" s="4">
        <v>2005</v>
      </c>
      <c r="D840" s="20">
        <v>3156.14</v>
      </c>
    </row>
    <row r="841" spans="1:4" ht="10.5">
      <c r="A841" s="17">
        <v>16</v>
      </c>
      <c r="B841" s="4" t="s">
        <v>1562</v>
      </c>
      <c r="C841" s="4">
        <v>2005</v>
      </c>
      <c r="D841" s="20">
        <v>3156.14</v>
      </c>
    </row>
    <row r="842" spans="1:4" ht="10.5">
      <c r="A842" s="17">
        <v>17</v>
      </c>
      <c r="B842" s="4" t="s">
        <v>1562</v>
      </c>
      <c r="C842" s="4">
        <v>2005</v>
      </c>
      <c r="D842" s="20">
        <v>3156.14</v>
      </c>
    </row>
    <row r="843" spans="1:4" ht="10.5">
      <c r="A843" s="17">
        <v>18</v>
      </c>
      <c r="B843" s="4" t="s">
        <v>1562</v>
      </c>
      <c r="C843" s="4">
        <v>2005</v>
      </c>
      <c r="D843" s="20">
        <v>3156.14</v>
      </c>
    </row>
    <row r="844" spans="1:4" ht="10.5">
      <c r="A844" s="17">
        <v>19</v>
      </c>
      <c r="B844" s="4" t="s">
        <v>1645</v>
      </c>
      <c r="C844" s="4">
        <v>2005</v>
      </c>
      <c r="D844" s="20">
        <v>945.5</v>
      </c>
    </row>
    <row r="845" spans="1:4" ht="10.5">
      <c r="A845" s="17">
        <v>20</v>
      </c>
      <c r="B845" s="129" t="s">
        <v>2373</v>
      </c>
      <c r="C845" s="4">
        <v>2007</v>
      </c>
      <c r="D845" s="20">
        <v>2499.78</v>
      </c>
    </row>
    <row r="846" spans="1:4" ht="10.5">
      <c r="A846" s="17">
        <v>21</v>
      </c>
      <c r="B846" s="4" t="s">
        <v>1602</v>
      </c>
      <c r="C846" s="4">
        <v>2004</v>
      </c>
      <c r="D846" s="20">
        <v>6801.36</v>
      </c>
    </row>
    <row r="847" spans="1:6" ht="11.25" thickBot="1">
      <c r="A847" s="17"/>
      <c r="B847" s="22" t="s">
        <v>2316</v>
      </c>
      <c r="C847" s="4"/>
      <c r="D847" s="341">
        <f>SUM(D826:D846)</f>
        <v>67011.88999999998</v>
      </c>
      <c r="F847" s="213"/>
    </row>
    <row r="848" spans="1:4" ht="10.5">
      <c r="A848" s="446" t="s">
        <v>507</v>
      </c>
      <c r="B848" s="447"/>
      <c r="C848" s="447"/>
      <c r="D848" s="448"/>
    </row>
    <row r="849" spans="1:4" ht="21.75" thickBot="1">
      <c r="A849" s="96" t="s">
        <v>2311</v>
      </c>
      <c r="B849" s="97" t="s">
        <v>287</v>
      </c>
      <c r="C849" s="97" t="s">
        <v>2353</v>
      </c>
      <c r="D849" s="98" t="s">
        <v>2354</v>
      </c>
    </row>
    <row r="850" spans="1:4" ht="10.5">
      <c r="A850" s="38">
        <v>1</v>
      </c>
      <c r="B850" s="30" t="s">
        <v>1601</v>
      </c>
      <c r="C850" s="30">
        <v>2004</v>
      </c>
      <c r="D850" s="31">
        <v>5020.72</v>
      </c>
    </row>
    <row r="851" spans="1:4" ht="10.5">
      <c r="A851" s="17">
        <v>2</v>
      </c>
      <c r="B851" s="4" t="s">
        <v>1603</v>
      </c>
      <c r="C851" s="4">
        <v>2005</v>
      </c>
      <c r="D851" s="20">
        <v>3875.94</v>
      </c>
    </row>
    <row r="852" spans="1:4" ht="10.5">
      <c r="A852" s="17"/>
      <c r="B852" s="22" t="s">
        <v>2316</v>
      </c>
      <c r="C852" s="4"/>
      <c r="D852" s="23">
        <f>SUM(D850:D851)</f>
        <v>8896.66</v>
      </c>
    </row>
    <row r="854" spans="1:4" s="218" customFormat="1" ht="10.5">
      <c r="A854" s="217" t="s">
        <v>1069</v>
      </c>
      <c r="D854" s="219"/>
    </row>
    <row r="855" ht="11.25" thickBot="1"/>
    <row r="856" spans="1:6" ht="11.25" customHeight="1">
      <c r="A856" s="449" t="s">
        <v>506</v>
      </c>
      <c r="B856" s="450"/>
      <c r="C856" s="450"/>
      <c r="D856" s="450"/>
      <c r="E856" s="268"/>
      <c r="F856" s="268"/>
    </row>
    <row r="857" spans="1:9" ht="21">
      <c r="A857" s="15" t="s">
        <v>2311</v>
      </c>
      <c r="B857" s="15" t="s">
        <v>2352</v>
      </c>
      <c r="C857" s="15" t="s">
        <v>2353</v>
      </c>
      <c r="D857" s="16" t="s">
        <v>2354</v>
      </c>
      <c r="F857" s="271"/>
      <c r="G857" s="272"/>
      <c r="H857" s="271"/>
      <c r="I857" s="271"/>
    </row>
    <row r="858" spans="1:9" ht="10.5">
      <c r="A858" s="332">
        <v>1</v>
      </c>
      <c r="B858" s="157" t="s">
        <v>80</v>
      </c>
      <c r="C858" s="63">
        <v>2004</v>
      </c>
      <c r="D858" s="269">
        <v>23180</v>
      </c>
      <c r="F858" s="271"/>
      <c r="G858" s="273"/>
      <c r="H858" s="271"/>
      <c r="I858" s="271"/>
    </row>
    <row r="859" spans="1:9" ht="10.5">
      <c r="A859" s="332">
        <v>2</v>
      </c>
      <c r="B859" s="157" t="s">
        <v>81</v>
      </c>
      <c r="C859" s="63">
        <v>2004</v>
      </c>
      <c r="D859" s="269">
        <v>9003.6</v>
      </c>
      <c r="F859" s="271"/>
      <c r="G859" s="273"/>
      <c r="H859" s="271"/>
      <c r="I859" s="271"/>
    </row>
    <row r="860" spans="1:9" ht="10.5">
      <c r="A860" s="332">
        <v>3</v>
      </c>
      <c r="B860" s="157" t="s">
        <v>1535</v>
      </c>
      <c r="C860" s="63">
        <v>2004</v>
      </c>
      <c r="D860" s="269">
        <v>7198</v>
      </c>
      <c r="F860" s="271"/>
      <c r="G860" s="273"/>
      <c r="H860" s="271"/>
      <c r="I860" s="271"/>
    </row>
    <row r="861" spans="1:9" ht="10.5">
      <c r="A861" s="332">
        <v>4</v>
      </c>
      <c r="B861" s="157" t="s">
        <v>1536</v>
      </c>
      <c r="C861" s="63">
        <v>2004</v>
      </c>
      <c r="D861" s="269">
        <v>14599.74</v>
      </c>
      <c r="F861" s="271"/>
      <c r="G861" s="273"/>
      <c r="H861" s="271"/>
      <c r="I861" s="271"/>
    </row>
    <row r="862" spans="1:9" ht="10.5">
      <c r="A862" s="332">
        <v>5</v>
      </c>
      <c r="B862" s="157" t="s">
        <v>1537</v>
      </c>
      <c r="C862" s="63">
        <v>2004</v>
      </c>
      <c r="D862" s="269">
        <v>11709.56</v>
      </c>
      <c r="F862" s="271"/>
      <c r="G862" s="273"/>
      <c r="H862" s="271"/>
      <c r="I862" s="271"/>
    </row>
    <row r="863" spans="1:9" ht="10.5">
      <c r="A863" s="332">
        <v>6</v>
      </c>
      <c r="B863" s="157" t="s">
        <v>1538</v>
      </c>
      <c r="C863" s="63">
        <v>2004</v>
      </c>
      <c r="D863" s="270">
        <v>134431.8</v>
      </c>
      <c r="F863" s="271"/>
      <c r="G863" s="273"/>
      <c r="H863" s="271"/>
      <c r="I863" s="274"/>
    </row>
    <row r="864" spans="1:9" ht="10.5">
      <c r="A864" s="332">
        <v>7</v>
      </c>
      <c r="B864" s="157" t="s">
        <v>1539</v>
      </c>
      <c r="C864" s="63">
        <v>2005</v>
      </c>
      <c r="D864" s="269">
        <v>31499.97</v>
      </c>
      <c r="F864" s="271"/>
      <c r="G864" s="273"/>
      <c r="H864" s="271"/>
      <c r="I864" s="271"/>
    </row>
    <row r="865" spans="1:9" ht="10.5">
      <c r="A865" s="332">
        <v>8</v>
      </c>
      <c r="B865" s="157" t="s">
        <v>1540</v>
      </c>
      <c r="C865" s="63">
        <v>2005</v>
      </c>
      <c r="D865" s="270">
        <v>119608.8</v>
      </c>
      <c r="F865" s="271"/>
      <c r="G865" s="273"/>
      <c r="H865" s="271"/>
      <c r="I865" s="274"/>
    </row>
    <row r="866" spans="1:9" ht="10.5">
      <c r="A866" s="332">
        <v>9</v>
      </c>
      <c r="B866" s="157" t="s">
        <v>1542</v>
      </c>
      <c r="C866" s="63">
        <v>2005</v>
      </c>
      <c r="D866" s="269">
        <v>69082.5</v>
      </c>
      <c r="F866" s="271"/>
      <c r="G866" s="273"/>
      <c r="H866" s="271"/>
      <c r="I866" s="271"/>
    </row>
    <row r="867" spans="1:9" ht="10.5">
      <c r="A867" s="332">
        <v>10</v>
      </c>
      <c r="B867" s="157" t="s">
        <v>1035</v>
      </c>
      <c r="C867" s="63">
        <v>2005</v>
      </c>
      <c r="D867" s="269">
        <v>12871</v>
      </c>
      <c r="F867" s="271"/>
      <c r="G867" s="273"/>
      <c r="H867" s="271"/>
      <c r="I867" s="271"/>
    </row>
    <row r="868" spans="1:9" ht="10.5">
      <c r="A868" s="332">
        <v>11</v>
      </c>
      <c r="B868" s="157" t="s">
        <v>1036</v>
      </c>
      <c r="C868" s="63">
        <v>2005</v>
      </c>
      <c r="D868" s="269">
        <v>14249.6</v>
      </c>
      <c r="F868" s="271"/>
      <c r="G868" s="272"/>
      <c r="H868" s="271"/>
      <c r="I868" s="271"/>
    </row>
    <row r="869" spans="1:9" ht="10.5">
      <c r="A869" s="332">
        <v>12</v>
      </c>
      <c r="B869" s="157" t="s">
        <v>1037</v>
      </c>
      <c r="C869" s="63">
        <v>2005</v>
      </c>
      <c r="D869" s="269">
        <v>5185</v>
      </c>
      <c r="F869" s="271"/>
      <c r="G869" s="273"/>
      <c r="H869" s="271"/>
      <c r="I869" s="271"/>
    </row>
    <row r="870" spans="1:9" ht="10.5">
      <c r="A870" s="332">
        <v>13</v>
      </c>
      <c r="B870" s="157" t="s">
        <v>1543</v>
      </c>
      <c r="C870" s="63">
        <v>2005</v>
      </c>
      <c r="D870" s="269">
        <v>26974.2</v>
      </c>
      <c r="F870" s="271"/>
      <c r="G870" s="273"/>
      <c r="H870" s="271"/>
      <c r="I870" s="271"/>
    </row>
    <row r="871" spans="1:9" ht="10.5">
      <c r="A871" s="332">
        <v>14</v>
      </c>
      <c r="B871" s="157" t="s">
        <v>1039</v>
      </c>
      <c r="C871" s="63">
        <v>2005</v>
      </c>
      <c r="D871" s="269">
        <v>13174.78</v>
      </c>
      <c r="F871" s="271"/>
      <c r="G871" s="273"/>
      <c r="H871" s="271"/>
      <c r="I871" s="271"/>
    </row>
    <row r="872" spans="1:9" ht="10.5">
      <c r="A872" s="332">
        <v>15</v>
      </c>
      <c r="B872" s="157" t="s">
        <v>1040</v>
      </c>
      <c r="C872" s="63">
        <v>2005</v>
      </c>
      <c r="D872" s="269">
        <v>26779</v>
      </c>
      <c r="F872" s="271"/>
      <c r="G872" s="273"/>
      <c r="H872" s="271"/>
      <c r="I872" s="271"/>
    </row>
    <row r="873" spans="1:9" ht="10.5">
      <c r="A873" s="332">
        <v>16</v>
      </c>
      <c r="B873" s="157" t="s">
        <v>1544</v>
      </c>
      <c r="C873" s="63">
        <v>2006</v>
      </c>
      <c r="D873" s="269">
        <v>11075.16</v>
      </c>
      <c r="F873" s="271"/>
      <c r="G873" s="273"/>
      <c r="H873" s="271"/>
      <c r="I873" s="271"/>
    </row>
    <row r="874" spans="1:9" ht="10.5">
      <c r="A874" s="332">
        <v>17</v>
      </c>
      <c r="B874" s="157" t="s">
        <v>1545</v>
      </c>
      <c r="C874" s="63">
        <v>2006</v>
      </c>
      <c r="D874" s="269">
        <v>4102.86</v>
      </c>
      <c r="F874" s="271"/>
      <c r="G874" s="273"/>
      <c r="H874" s="271"/>
      <c r="I874" s="271"/>
    </row>
    <row r="875" spans="1:9" ht="10.5">
      <c r="A875" s="332">
        <v>18</v>
      </c>
      <c r="B875" s="157" t="s">
        <v>1041</v>
      </c>
      <c r="C875" s="63">
        <v>2006</v>
      </c>
      <c r="D875" s="269">
        <v>5986.54</v>
      </c>
      <c r="F875" s="271"/>
      <c r="G875" s="273"/>
      <c r="H875" s="271"/>
      <c r="I875" s="271"/>
    </row>
    <row r="876" spans="1:9" ht="10.5">
      <c r="A876" s="332">
        <v>19</v>
      </c>
      <c r="B876" s="157" t="s">
        <v>1042</v>
      </c>
      <c r="C876" s="63">
        <v>2006</v>
      </c>
      <c r="D876" s="269">
        <v>5404.6</v>
      </c>
      <c r="F876" s="271"/>
      <c r="G876" s="273"/>
      <c r="H876" s="271"/>
      <c r="I876" s="271"/>
    </row>
    <row r="877" spans="1:9" ht="10.5">
      <c r="A877" s="332">
        <v>20</v>
      </c>
      <c r="B877" s="157" t="s">
        <v>1043</v>
      </c>
      <c r="C877" s="63">
        <v>2006</v>
      </c>
      <c r="D877" s="269">
        <v>2533.94</v>
      </c>
      <c r="F877" s="271"/>
      <c r="G877" s="273"/>
      <c r="H877" s="271"/>
      <c r="I877" s="271"/>
    </row>
    <row r="878" spans="1:9" ht="10.5">
      <c r="A878" s="332">
        <v>21</v>
      </c>
      <c r="B878" s="157" t="s">
        <v>1038</v>
      </c>
      <c r="C878" s="63">
        <v>2006</v>
      </c>
      <c r="D878" s="269">
        <v>7831.18</v>
      </c>
      <c r="F878" s="274"/>
      <c r="G878" s="273"/>
      <c r="H878" s="271"/>
      <c r="I878" s="271"/>
    </row>
    <row r="879" spans="1:9" ht="10.5">
      <c r="A879" s="332">
        <v>22</v>
      </c>
      <c r="B879" s="157" t="s">
        <v>1044</v>
      </c>
      <c r="C879" s="63">
        <v>2006</v>
      </c>
      <c r="D879" s="269">
        <v>27747.68</v>
      </c>
      <c r="F879" s="271"/>
      <c r="G879" s="273"/>
      <c r="H879" s="271"/>
      <c r="I879" s="271"/>
    </row>
    <row r="880" spans="1:9" ht="10.5">
      <c r="A880" s="332">
        <v>23</v>
      </c>
      <c r="B880" s="157" t="s">
        <v>1546</v>
      </c>
      <c r="C880" s="63">
        <v>2006</v>
      </c>
      <c r="D880" s="269">
        <v>3436.74</v>
      </c>
      <c r="F880" s="271"/>
      <c r="G880" s="273"/>
      <c r="H880" s="271"/>
      <c r="I880" s="271"/>
    </row>
    <row r="881" spans="1:9" ht="10.5">
      <c r="A881" s="332">
        <v>24</v>
      </c>
      <c r="B881" s="157" t="s">
        <v>1045</v>
      </c>
      <c r="C881" s="63">
        <v>2006</v>
      </c>
      <c r="D881" s="269">
        <v>6591.66</v>
      </c>
      <c r="F881" s="271"/>
      <c r="G881" s="273"/>
      <c r="H881" s="271"/>
      <c r="I881" s="271"/>
    </row>
    <row r="882" spans="1:9" ht="10.5">
      <c r="A882" s="332">
        <v>25</v>
      </c>
      <c r="B882" s="157" t="s">
        <v>1547</v>
      </c>
      <c r="C882" s="63">
        <v>2006</v>
      </c>
      <c r="D882" s="269">
        <v>2305.8</v>
      </c>
      <c r="F882" s="271"/>
      <c r="G882" s="273"/>
      <c r="H882" s="271"/>
      <c r="I882" s="271"/>
    </row>
    <row r="883" spans="1:9" ht="10.5">
      <c r="A883" s="332">
        <v>26</v>
      </c>
      <c r="B883" s="157" t="s">
        <v>1046</v>
      </c>
      <c r="C883" s="63">
        <v>2006</v>
      </c>
      <c r="D883" s="269">
        <v>3369.64</v>
      </c>
      <c r="F883" s="271"/>
      <c r="G883" s="273"/>
      <c r="H883" s="271"/>
      <c r="I883" s="271"/>
    </row>
    <row r="884" spans="1:9" ht="21">
      <c r="A884" s="332">
        <v>27</v>
      </c>
      <c r="B884" s="157" t="s">
        <v>1548</v>
      </c>
      <c r="C884" s="63">
        <v>2006</v>
      </c>
      <c r="D884" s="269">
        <v>4260.24</v>
      </c>
      <c r="F884" s="271"/>
      <c r="G884" s="273"/>
      <c r="H884" s="271"/>
      <c r="I884" s="271"/>
    </row>
    <row r="885" spans="1:9" ht="10.5">
      <c r="A885" s="332">
        <v>28</v>
      </c>
      <c r="B885" s="157" t="s">
        <v>1049</v>
      </c>
      <c r="C885" s="63">
        <v>2006</v>
      </c>
      <c r="D885" s="269">
        <v>4720.18</v>
      </c>
      <c r="F885" s="271"/>
      <c r="G885" s="273"/>
      <c r="H885" s="271"/>
      <c r="I885" s="271"/>
    </row>
    <row r="886" spans="1:9" ht="10.5">
      <c r="A886" s="332">
        <v>29</v>
      </c>
      <c r="B886" s="157" t="s">
        <v>1050</v>
      </c>
      <c r="C886" s="63">
        <v>2006</v>
      </c>
      <c r="D886" s="269">
        <v>672.22</v>
      </c>
      <c r="F886" s="271"/>
      <c r="G886" s="273"/>
      <c r="H886" s="271"/>
      <c r="I886" s="271"/>
    </row>
    <row r="887" spans="1:9" ht="10.5">
      <c r="A887" s="332">
        <v>30</v>
      </c>
      <c r="B887" s="157" t="s">
        <v>1051</v>
      </c>
      <c r="C887" s="63">
        <v>2006</v>
      </c>
      <c r="D887" s="269">
        <v>891.82</v>
      </c>
      <c r="F887" s="271"/>
      <c r="G887" s="273"/>
      <c r="H887" s="271"/>
      <c r="I887" s="271"/>
    </row>
    <row r="888" spans="1:9" ht="10.5">
      <c r="A888" s="332">
        <v>31</v>
      </c>
      <c r="B888" s="157" t="s">
        <v>1052</v>
      </c>
      <c r="C888" s="63">
        <v>2006</v>
      </c>
      <c r="D888" s="270">
        <v>12207.2</v>
      </c>
      <c r="F888" s="271"/>
      <c r="G888" s="273"/>
      <c r="H888" s="271"/>
      <c r="I888" s="274"/>
    </row>
    <row r="889" spans="1:9" ht="10.5">
      <c r="A889" s="332">
        <v>32</v>
      </c>
      <c r="B889" s="157" t="s">
        <v>1053</v>
      </c>
      <c r="C889" s="63">
        <v>2006</v>
      </c>
      <c r="D889" s="269">
        <v>27000</v>
      </c>
      <c r="F889" s="271"/>
      <c r="G889" s="273"/>
      <c r="H889" s="271"/>
      <c r="I889" s="271"/>
    </row>
    <row r="890" spans="1:9" ht="10.5">
      <c r="A890" s="332">
        <v>33</v>
      </c>
      <c r="B890" s="157" t="s">
        <v>1549</v>
      </c>
      <c r="C890" s="63">
        <v>2006</v>
      </c>
      <c r="D890" s="269">
        <v>19222.32</v>
      </c>
      <c r="F890" s="271"/>
      <c r="G890" s="273"/>
      <c r="H890" s="271"/>
      <c r="I890" s="271"/>
    </row>
    <row r="891" spans="1:9" ht="10.5">
      <c r="A891" s="332">
        <v>34</v>
      </c>
      <c r="B891" s="157" t="s">
        <v>1550</v>
      </c>
      <c r="C891" s="63">
        <v>2006</v>
      </c>
      <c r="D891" s="269">
        <v>34355.2</v>
      </c>
      <c r="F891" s="271"/>
      <c r="G891" s="273"/>
      <c r="H891" s="271"/>
      <c r="I891" s="271"/>
    </row>
    <row r="892" spans="1:9" ht="10.5">
      <c r="A892" s="332">
        <v>35</v>
      </c>
      <c r="B892" s="157" t="s">
        <v>1054</v>
      </c>
      <c r="C892" s="63">
        <v>2006</v>
      </c>
      <c r="D892" s="269">
        <v>34710.22</v>
      </c>
      <c r="F892" s="271"/>
      <c r="G892" s="273"/>
      <c r="H892" s="271"/>
      <c r="I892" s="271"/>
    </row>
    <row r="893" spans="1:9" ht="10.5">
      <c r="A893" s="332">
        <v>36</v>
      </c>
      <c r="B893" s="157" t="s">
        <v>1054</v>
      </c>
      <c r="C893" s="63">
        <v>2006</v>
      </c>
      <c r="D893" s="269">
        <v>31428.42</v>
      </c>
      <c r="F893" s="271"/>
      <c r="G893" s="273"/>
      <c r="H893" s="271"/>
      <c r="I893" s="271"/>
    </row>
    <row r="894" spans="1:9" ht="10.5">
      <c r="A894" s="332">
        <v>37</v>
      </c>
      <c r="B894" s="157" t="s">
        <v>1551</v>
      </c>
      <c r="C894" s="63">
        <v>2006</v>
      </c>
      <c r="D894" s="269">
        <v>15489.12</v>
      </c>
      <c r="F894" s="271"/>
      <c r="G894" s="273"/>
      <c r="H894" s="271"/>
      <c r="I894" s="271"/>
    </row>
    <row r="895" spans="1:9" ht="10.5">
      <c r="A895" s="332">
        <v>38</v>
      </c>
      <c r="B895" s="157" t="s">
        <v>1055</v>
      </c>
      <c r="C895" s="63">
        <v>2006</v>
      </c>
      <c r="D895" s="269">
        <v>6819.8</v>
      </c>
      <c r="F895" s="271"/>
      <c r="G895" s="273"/>
      <c r="H895" s="271"/>
      <c r="I895" s="271"/>
    </row>
    <row r="896" spans="1:9" ht="10.5">
      <c r="A896" s="332">
        <v>39</v>
      </c>
      <c r="B896" s="157" t="s">
        <v>1056</v>
      </c>
      <c r="C896" s="63">
        <v>2006</v>
      </c>
      <c r="D896" s="269">
        <v>3788.1</v>
      </c>
      <c r="F896" s="271"/>
      <c r="G896" s="273"/>
      <c r="H896" s="271"/>
      <c r="I896" s="271"/>
    </row>
    <row r="897" spans="1:9" ht="10.5">
      <c r="A897" s="332">
        <v>40</v>
      </c>
      <c r="B897" s="157" t="s">
        <v>1552</v>
      </c>
      <c r="C897" s="63">
        <v>2006</v>
      </c>
      <c r="D897" s="269">
        <v>38796</v>
      </c>
      <c r="F897" s="271"/>
      <c r="G897" s="273"/>
      <c r="H897" s="271"/>
      <c r="I897" s="271"/>
    </row>
    <row r="898" spans="1:9" ht="10.5">
      <c r="A898" s="332">
        <v>41</v>
      </c>
      <c r="B898" s="157" t="s">
        <v>1057</v>
      </c>
      <c r="C898" s="63">
        <v>2006</v>
      </c>
      <c r="D898" s="269">
        <v>23993.74</v>
      </c>
      <c r="F898" s="271"/>
      <c r="G898" s="273"/>
      <c r="H898" s="271"/>
      <c r="I898" s="271"/>
    </row>
    <row r="899" spans="1:9" ht="10.5">
      <c r="A899" s="332">
        <v>42</v>
      </c>
      <c r="B899" s="157" t="s">
        <v>1553</v>
      </c>
      <c r="C899" s="63">
        <v>2006</v>
      </c>
      <c r="D899" s="269">
        <v>18519.6</v>
      </c>
      <c r="F899" s="271"/>
      <c r="G899" s="273"/>
      <c r="H899" s="271"/>
      <c r="I899" s="271"/>
    </row>
    <row r="900" spans="1:9" ht="10.5">
      <c r="A900" s="332">
        <v>43</v>
      </c>
      <c r="B900" s="157" t="s">
        <v>1058</v>
      </c>
      <c r="C900" s="63">
        <v>2003</v>
      </c>
      <c r="D900" s="269">
        <v>48625.52</v>
      </c>
      <c r="F900" s="271"/>
      <c r="G900" s="273"/>
      <c r="H900" s="271"/>
      <c r="I900" s="271"/>
    </row>
    <row r="901" spans="1:9" ht="10.5">
      <c r="A901" s="332">
        <v>44</v>
      </c>
      <c r="B901" s="157" t="s">
        <v>1059</v>
      </c>
      <c r="C901" s="63">
        <v>2005</v>
      </c>
      <c r="D901" s="269">
        <v>3635.33</v>
      </c>
      <c r="F901" s="271"/>
      <c r="G901" s="273"/>
      <c r="H901" s="271"/>
      <c r="I901" s="271"/>
    </row>
    <row r="902" spans="1:9" ht="10.5">
      <c r="A902" s="332">
        <v>45</v>
      </c>
      <c r="B902" s="157" t="s">
        <v>1060</v>
      </c>
      <c r="C902" s="63">
        <v>2005</v>
      </c>
      <c r="D902" s="269">
        <v>4817.32</v>
      </c>
      <c r="F902" s="271"/>
      <c r="G902" s="273"/>
      <c r="H902" s="271"/>
      <c r="I902" s="271"/>
    </row>
    <row r="903" spans="1:9" ht="10.5">
      <c r="A903" s="332">
        <v>46</v>
      </c>
      <c r="B903" s="157" t="s">
        <v>1061</v>
      </c>
      <c r="C903" s="63">
        <v>2007</v>
      </c>
      <c r="D903" s="269">
        <v>24400</v>
      </c>
      <c r="F903" s="271"/>
      <c r="G903" s="273"/>
      <c r="H903" s="271"/>
      <c r="I903" s="271"/>
    </row>
    <row r="904" spans="1:9" ht="10.5">
      <c r="A904" s="332">
        <v>47</v>
      </c>
      <c r="B904" s="157" t="s">
        <v>1555</v>
      </c>
      <c r="C904" s="63">
        <v>2007</v>
      </c>
      <c r="D904" s="269">
        <v>93888.76</v>
      </c>
      <c r="F904" s="271"/>
      <c r="G904" s="273"/>
      <c r="H904" s="271"/>
      <c r="I904" s="271"/>
    </row>
    <row r="905" spans="1:9" ht="10.5">
      <c r="A905" s="332">
        <v>48</v>
      </c>
      <c r="B905" s="157" t="s">
        <v>1063</v>
      </c>
      <c r="C905" s="63">
        <v>2007</v>
      </c>
      <c r="D905" s="269">
        <v>14170.3</v>
      </c>
      <c r="F905" s="271"/>
      <c r="G905" s="273"/>
      <c r="H905" s="271"/>
      <c r="I905" s="271"/>
    </row>
    <row r="906" spans="1:9" ht="10.5">
      <c r="A906" s="332">
        <v>49</v>
      </c>
      <c r="B906" s="157" t="s">
        <v>1064</v>
      </c>
      <c r="C906" s="63">
        <v>2007</v>
      </c>
      <c r="D906" s="269">
        <v>70065.82</v>
      </c>
      <c r="F906" s="271"/>
      <c r="G906" s="273"/>
      <c r="H906" s="271"/>
      <c r="I906" s="271"/>
    </row>
    <row r="907" spans="1:9" ht="10.5">
      <c r="A907" s="332">
        <v>50</v>
      </c>
      <c r="B907" s="157" t="s">
        <v>1065</v>
      </c>
      <c r="C907" s="63">
        <v>2007</v>
      </c>
      <c r="D907" s="269">
        <v>36902.56</v>
      </c>
      <c r="F907" s="271"/>
      <c r="G907" s="273"/>
      <c r="H907" s="271"/>
      <c r="I907" s="271"/>
    </row>
    <row r="908" spans="1:9" ht="10.5">
      <c r="A908" s="332">
        <v>51</v>
      </c>
      <c r="B908" s="157" t="s">
        <v>1066</v>
      </c>
      <c r="C908" s="63">
        <v>2007</v>
      </c>
      <c r="D908" s="269">
        <v>2008.12</v>
      </c>
      <c r="F908" s="271"/>
      <c r="G908" s="273"/>
      <c r="H908" s="271"/>
      <c r="I908" s="271"/>
    </row>
    <row r="909" spans="1:9" ht="10.5">
      <c r="A909" s="332">
        <v>52</v>
      </c>
      <c r="B909" s="157" t="s">
        <v>1956</v>
      </c>
      <c r="C909" s="63">
        <v>2007</v>
      </c>
      <c r="D909" s="269">
        <v>8039.8</v>
      </c>
      <c r="F909" s="271"/>
      <c r="G909" s="273"/>
      <c r="H909" s="271"/>
      <c r="I909" s="271"/>
    </row>
    <row r="910" spans="1:9" ht="10.5">
      <c r="A910" s="332">
        <v>53</v>
      </c>
      <c r="B910" s="157" t="s">
        <v>1957</v>
      </c>
      <c r="C910" s="63">
        <v>2007</v>
      </c>
      <c r="D910" s="269">
        <v>8125.2</v>
      </c>
      <c r="F910" s="274"/>
      <c r="G910" s="273"/>
      <c r="H910" s="271"/>
      <c r="I910" s="271"/>
    </row>
    <row r="911" spans="1:9" ht="10.5">
      <c r="A911" s="332">
        <v>54</v>
      </c>
      <c r="B911" s="157" t="s">
        <v>1958</v>
      </c>
      <c r="C911" s="63">
        <v>2007</v>
      </c>
      <c r="D911" s="269">
        <v>19833.54</v>
      </c>
      <c r="F911" s="271"/>
      <c r="G911" s="273"/>
      <c r="H911" s="271"/>
      <c r="I911" s="271"/>
    </row>
    <row r="912" spans="1:9" ht="10.5">
      <c r="A912" s="332">
        <v>55</v>
      </c>
      <c r="B912" s="157" t="s">
        <v>1959</v>
      </c>
      <c r="C912" s="63">
        <v>2007</v>
      </c>
      <c r="D912" s="269">
        <v>19656.64</v>
      </c>
      <c r="F912" s="274"/>
      <c r="G912" s="273"/>
      <c r="H912" s="271"/>
      <c r="I912" s="271"/>
    </row>
    <row r="913" spans="1:9" ht="10.5">
      <c r="A913" s="332">
        <v>56</v>
      </c>
      <c r="B913" s="157" t="s">
        <v>1960</v>
      </c>
      <c r="C913" s="63">
        <v>2007</v>
      </c>
      <c r="D913" s="269">
        <v>10831.16</v>
      </c>
      <c r="F913" s="274"/>
      <c r="G913" s="273"/>
      <c r="H913" s="271"/>
      <c r="I913" s="271"/>
    </row>
    <row r="914" spans="1:9" ht="10.5">
      <c r="A914" s="332">
        <v>57</v>
      </c>
      <c r="B914" s="81" t="s">
        <v>1067</v>
      </c>
      <c r="C914" s="63">
        <v>2007</v>
      </c>
      <c r="D914" s="269">
        <v>16518.8</v>
      </c>
      <c r="F914" s="271"/>
      <c r="G914" s="273"/>
      <c r="H914" s="271"/>
      <c r="I914" s="271"/>
    </row>
    <row r="915" spans="1:9" ht="10.5">
      <c r="A915" s="332">
        <v>58</v>
      </c>
      <c r="B915" s="81" t="s">
        <v>1961</v>
      </c>
      <c r="C915" s="63">
        <v>2007</v>
      </c>
      <c r="D915" s="269">
        <v>19812.8</v>
      </c>
      <c r="F915" s="274"/>
      <c r="G915" s="275"/>
      <c r="H915" s="271"/>
      <c r="I915" s="271"/>
    </row>
    <row r="916" spans="1:9" ht="10.5">
      <c r="A916" s="332">
        <v>59</v>
      </c>
      <c r="B916" s="81" t="s">
        <v>1068</v>
      </c>
      <c r="C916" s="63">
        <v>2008</v>
      </c>
      <c r="D916" s="269">
        <v>3647.8</v>
      </c>
      <c r="E916" s="327"/>
      <c r="F916" s="274"/>
      <c r="G916" s="275"/>
      <c r="H916" s="271"/>
      <c r="I916" s="271"/>
    </row>
    <row r="917" spans="1:9" ht="10.5">
      <c r="A917" s="332">
        <v>60</v>
      </c>
      <c r="B917" s="157" t="s">
        <v>1962</v>
      </c>
      <c r="C917" s="63">
        <v>2008</v>
      </c>
      <c r="D917" s="269">
        <v>14640</v>
      </c>
      <c r="F917" s="274"/>
      <c r="G917" s="275"/>
      <c r="H917" s="271"/>
      <c r="I917" s="271"/>
    </row>
    <row r="918" spans="1:9" ht="11.25" thickBot="1">
      <c r="A918" s="57"/>
      <c r="B918" s="22" t="s">
        <v>2316</v>
      </c>
      <c r="C918" s="4"/>
      <c r="D918" s="343">
        <f>SUM(D858:D917)</f>
        <v>1296427</v>
      </c>
      <c r="F918" s="271"/>
      <c r="G918" s="271"/>
      <c r="H918" s="271"/>
      <c r="I918" s="276"/>
    </row>
    <row r="919" spans="1:4" ht="10.5">
      <c r="A919" s="446" t="s">
        <v>507</v>
      </c>
      <c r="B919" s="447"/>
      <c r="C919" s="447"/>
      <c r="D919" s="448"/>
    </row>
    <row r="920" spans="1:4" ht="21">
      <c r="A920" s="263" t="s">
        <v>2311</v>
      </c>
      <c r="B920" s="28" t="s">
        <v>287</v>
      </c>
      <c r="C920" s="28" t="s">
        <v>2353</v>
      </c>
      <c r="D920" s="247" t="s">
        <v>2354</v>
      </c>
    </row>
    <row r="921" spans="1:4" ht="10.5">
      <c r="A921" s="63">
        <v>1</v>
      </c>
      <c r="B921" s="81" t="s">
        <v>1047</v>
      </c>
      <c r="C921" s="63">
        <v>2006</v>
      </c>
      <c r="D921" s="269">
        <v>4321.24</v>
      </c>
    </row>
    <row r="922" spans="1:4" ht="10.5">
      <c r="A922" s="63">
        <v>2</v>
      </c>
      <c r="B922" s="81" t="s">
        <v>1048</v>
      </c>
      <c r="C922" s="63">
        <v>2006</v>
      </c>
      <c r="D922" s="269">
        <v>5206.96</v>
      </c>
    </row>
    <row r="923" spans="1:4" ht="10.5">
      <c r="A923" s="63">
        <v>3</v>
      </c>
      <c r="B923" s="81" t="s">
        <v>1554</v>
      </c>
      <c r="C923" s="63">
        <v>2006</v>
      </c>
      <c r="D923" s="269">
        <v>21886.8</v>
      </c>
    </row>
    <row r="924" spans="1:4" ht="10.5">
      <c r="A924" s="63">
        <v>4</v>
      </c>
      <c r="B924" s="157" t="s">
        <v>1556</v>
      </c>
      <c r="C924" s="63">
        <v>2007</v>
      </c>
      <c r="D924" s="269">
        <v>25493.12</v>
      </c>
    </row>
    <row r="925" spans="1:4" ht="10.5">
      <c r="A925" s="63">
        <v>5</v>
      </c>
      <c r="B925" s="157" t="s">
        <v>1062</v>
      </c>
      <c r="C925" s="63">
        <v>2007</v>
      </c>
      <c r="D925" s="269">
        <v>7760.42</v>
      </c>
    </row>
    <row r="926" spans="1:9" ht="10.5">
      <c r="A926" s="63">
        <v>6</v>
      </c>
      <c r="B926" s="157" t="s">
        <v>1541</v>
      </c>
      <c r="C926" s="63">
        <v>2005</v>
      </c>
      <c r="D926" s="269">
        <v>13359</v>
      </c>
      <c r="F926" s="271"/>
      <c r="G926" s="273"/>
      <c r="H926" s="271"/>
      <c r="I926" s="271"/>
    </row>
    <row r="927" spans="1:6" ht="10.5">
      <c r="A927" s="17"/>
      <c r="B927" s="22" t="s">
        <v>2316</v>
      </c>
      <c r="C927" s="4"/>
      <c r="D927" s="200">
        <f>SUM(D921:D925)</f>
        <v>64668.53999999999</v>
      </c>
      <c r="F927" s="21"/>
    </row>
    <row r="928" ht="10.5" customHeight="1"/>
    <row r="929" spans="1:4" s="218" customFormat="1" ht="10.5">
      <c r="A929" s="217" t="s">
        <v>1668</v>
      </c>
      <c r="D929" s="242"/>
    </row>
    <row r="930" ht="11.25" thickBot="1">
      <c r="A930" s="25"/>
    </row>
    <row r="931" spans="1:4" ht="10.5">
      <c r="A931" s="449" t="s">
        <v>506</v>
      </c>
      <c r="B931" s="450"/>
      <c r="C931" s="450"/>
      <c r="D931" s="451"/>
    </row>
    <row r="932" spans="1:4" ht="21.75" thickBot="1">
      <c r="A932" s="96" t="s">
        <v>2311</v>
      </c>
      <c r="B932" s="97" t="s">
        <v>2352</v>
      </c>
      <c r="C932" s="97" t="s">
        <v>2353</v>
      </c>
      <c r="D932" s="98" t="s">
        <v>2354</v>
      </c>
    </row>
    <row r="933" spans="1:4" ht="10.5">
      <c r="A933" s="38">
        <v>1</v>
      </c>
      <c r="B933" s="18" t="s">
        <v>2420</v>
      </c>
      <c r="C933" s="17" t="s">
        <v>1086</v>
      </c>
      <c r="D933" s="251">
        <v>2150</v>
      </c>
    </row>
    <row r="934" spans="1:4" ht="10.5">
      <c r="A934" s="38">
        <v>2</v>
      </c>
      <c r="B934" s="18" t="s">
        <v>1087</v>
      </c>
      <c r="C934" s="17" t="s">
        <v>1086</v>
      </c>
      <c r="D934" s="251">
        <v>890</v>
      </c>
    </row>
    <row r="935" spans="1:4" ht="10.5">
      <c r="A935" s="38">
        <v>3</v>
      </c>
      <c r="B935" s="18" t="s">
        <v>1088</v>
      </c>
      <c r="C935" s="17" t="s">
        <v>1089</v>
      </c>
      <c r="D935" s="251">
        <v>98207.88</v>
      </c>
    </row>
    <row r="936" spans="1:4" ht="10.5">
      <c r="A936" s="38">
        <v>4</v>
      </c>
      <c r="B936" s="18" t="s">
        <v>1090</v>
      </c>
      <c r="C936" s="17" t="s">
        <v>1091</v>
      </c>
      <c r="D936" s="251">
        <v>6706</v>
      </c>
    </row>
    <row r="937" spans="1:4" ht="10.5">
      <c r="A937" s="38">
        <v>5</v>
      </c>
      <c r="B937" s="18" t="s">
        <v>1092</v>
      </c>
      <c r="C937" s="17" t="s">
        <v>1091</v>
      </c>
      <c r="D937" s="251">
        <v>1252.94</v>
      </c>
    </row>
    <row r="938" spans="1:4" ht="10.5">
      <c r="A938" s="38">
        <v>6</v>
      </c>
      <c r="B938" s="18" t="s">
        <v>1093</v>
      </c>
      <c r="C938" s="17" t="s">
        <v>1094</v>
      </c>
      <c r="D938" s="251">
        <v>386.74</v>
      </c>
    </row>
    <row r="939" spans="1:4" ht="10.5">
      <c r="A939" s="38">
        <v>7</v>
      </c>
      <c r="B939" s="18" t="s">
        <v>1095</v>
      </c>
      <c r="C939" s="17" t="s">
        <v>1096</v>
      </c>
      <c r="D939" s="251">
        <v>319</v>
      </c>
    </row>
    <row r="940" spans="1:4" ht="10.5">
      <c r="A940" s="38">
        <v>8</v>
      </c>
      <c r="B940" s="18" t="s">
        <v>1097</v>
      </c>
      <c r="C940" s="17" t="s">
        <v>1098</v>
      </c>
      <c r="D940" s="251">
        <v>440.01</v>
      </c>
    </row>
    <row r="941" spans="1:4" ht="10.5">
      <c r="A941" s="38">
        <v>9</v>
      </c>
      <c r="B941" s="18" t="s">
        <v>1099</v>
      </c>
      <c r="C941" s="17" t="s">
        <v>1100</v>
      </c>
      <c r="D941" s="251">
        <v>1822.68</v>
      </c>
    </row>
    <row r="942" spans="1:4" ht="10.5">
      <c r="A942" s="38">
        <v>10</v>
      </c>
      <c r="B942" s="18" t="s">
        <v>1101</v>
      </c>
      <c r="C942" s="17" t="s">
        <v>1100</v>
      </c>
      <c r="D942" s="251">
        <v>589.53</v>
      </c>
    </row>
    <row r="943" spans="1:4" ht="10.5">
      <c r="A943" s="38">
        <v>11</v>
      </c>
      <c r="B943" s="18" t="s">
        <v>1102</v>
      </c>
      <c r="C943" s="17" t="s">
        <v>1103</v>
      </c>
      <c r="D943" s="251">
        <v>256.2</v>
      </c>
    </row>
    <row r="944" spans="1:4" ht="10.5">
      <c r="A944" s="38">
        <v>12</v>
      </c>
      <c r="B944" s="18" t="s">
        <v>1104</v>
      </c>
      <c r="C944" s="17" t="s">
        <v>1103</v>
      </c>
      <c r="D944" s="251">
        <v>646.6</v>
      </c>
    </row>
    <row r="945" spans="1:4" ht="10.5">
      <c r="A945" s="38">
        <v>13</v>
      </c>
      <c r="B945" s="18" t="s">
        <v>1105</v>
      </c>
      <c r="C945" s="17" t="s">
        <v>1103</v>
      </c>
      <c r="D945" s="251">
        <v>4204.12</v>
      </c>
    </row>
    <row r="946" spans="1:4" ht="10.5">
      <c r="A946" s="38">
        <v>14</v>
      </c>
      <c r="B946" s="18" t="s">
        <v>1105</v>
      </c>
      <c r="C946" s="17" t="s">
        <v>1106</v>
      </c>
      <c r="D946" s="251">
        <v>4400.54</v>
      </c>
    </row>
    <row r="947" spans="1:4" ht="10.5">
      <c r="A947" s="38">
        <v>15</v>
      </c>
      <c r="B947" s="18" t="s">
        <v>1107</v>
      </c>
      <c r="C947" s="17" t="s">
        <v>1106</v>
      </c>
      <c r="D947" s="251">
        <v>652.7</v>
      </c>
    </row>
    <row r="948" spans="1:4" ht="10.5">
      <c r="A948" s="38">
        <v>16</v>
      </c>
      <c r="B948" s="18" t="s">
        <v>1102</v>
      </c>
      <c r="C948" s="17" t="s">
        <v>1106</v>
      </c>
      <c r="D948" s="251">
        <v>278.16</v>
      </c>
    </row>
    <row r="949" spans="1:4" ht="10.5">
      <c r="A949" s="38">
        <v>17</v>
      </c>
      <c r="B949" s="18" t="s">
        <v>1108</v>
      </c>
      <c r="C949" s="17" t="s">
        <v>1109</v>
      </c>
      <c r="D949" s="251">
        <v>2601.77</v>
      </c>
    </row>
    <row r="950" spans="1:4" ht="10.5">
      <c r="A950" s="38">
        <v>18</v>
      </c>
      <c r="B950" s="18" t="s">
        <v>1110</v>
      </c>
      <c r="C950" s="17" t="s">
        <v>1111</v>
      </c>
      <c r="D950" s="251">
        <v>1830</v>
      </c>
    </row>
    <row r="951" spans="1:4" ht="10.5">
      <c r="A951" s="38">
        <v>19</v>
      </c>
      <c r="B951" s="18" t="s">
        <v>1102</v>
      </c>
      <c r="C951" s="17" t="s">
        <v>1111</v>
      </c>
      <c r="D951" s="251">
        <v>768.6</v>
      </c>
    </row>
    <row r="952" spans="1:4" ht="10.5">
      <c r="A952" s="38">
        <v>20</v>
      </c>
      <c r="B952" s="18" t="s">
        <v>1105</v>
      </c>
      <c r="C952" s="17" t="s">
        <v>1111</v>
      </c>
      <c r="D952" s="251">
        <v>9815.94</v>
      </c>
    </row>
    <row r="953" spans="1:4" ht="10.5">
      <c r="A953" s="38">
        <v>21</v>
      </c>
      <c r="B953" s="18" t="s">
        <v>1112</v>
      </c>
      <c r="C953" s="17" t="s">
        <v>1113</v>
      </c>
      <c r="D953" s="251">
        <v>15747.39</v>
      </c>
    </row>
    <row r="954" spans="1:4" ht="10.5">
      <c r="A954" s="38">
        <v>22</v>
      </c>
      <c r="B954" s="18" t="s">
        <v>1114</v>
      </c>
      <c r="C954" s="17" t="s">
        <v>1113</v>
      </c>
      <c r="D954" s="251">
        <v>5851.12</v>
      </c>
    </row>
    <row r="955" spans="1:4" ht="10.5">
      <c r="A955" s="38">
        <v>23</v>
      </c>
      <c r="B955" s="18" t="s">
        <v>1115</v>
      </c>
      <c r="C955" s="17" t="s">
        <v>1113</v>
      </c>
      <c r="D955" s="251">
        <v>3037.8</v>
      </c>
    </row>
    <row r="956" spans="1:4" ht="10.5">
      <c r="A956" s="38">
        <v>24</v>
      </c>
      <c r="B956" s="18" t="s">
        <v>1102</v>
      </c>
      <c r="C956" s="17" t="s">
        <v>1113</v>
      </c>
      <c r="D956" s="251">
        <v>492.88</v>
      </c>
    </row>
    <row r="957" spans="1:4" ht="10.5">
      <c r="A957" s="38">
        <v>25</v>
      </c>
      <c r="B957" s="18" t="s">
        <v>1116</v>
      </c>
      <c r="C957" s="17" t="s">
        <v>1117</v>
      </c>
      <c r="D957" s="251">
        <v>966.24</v>
      </c>
    </row>
    <row r="958" spans="1:4" ht="10.5">
      <c r="A958" s="38">
        <v>26</v>
      </c>
      <c r="B958" s="18" t="s">
        <v>1118</v>
      </c>
      <c r="C958" s="17" t="s">
        <v>1117</v>
      </c>
      <c r="D958" s="251">
        <v>3098.8</v>
      </c>
    </row>
    <row r="959" spans="1:4" ht="10.5">
      <c r="A959" s="38">
        <v>27</v>
      </c>
      <c r="B959" s="18" t="s">
        <v>1119</v>
      </c>
      <c r="C959" s="17" t="s">
        <v>1117</v>
      </c>
      <c r="D959" s="251">
        <v>11916.96</v>
      </c>
    </row>
    <row r="960" spans="1:4" ht="10.5">
      <c r="A960" s="38">
        <v>28</v>
      </c>
      <c r="B960" s="18" t="s">
        <v>1120</v>
      </c>
      <c r="C960" s="17" t="s">
        <v>1121</v>
      </c>
      <c r="D960" s="251">
        <v>4002.82</v>
      </c>
    </row>
    <row r="961" spans="1:4" ht="10.5">
      <c r="A961" s="38"/>
      <c r="B961" s="112" t="s">
        <v>1122</v>
      </c>
      <c r="C961" s="17"/>
      <c r="D961" s="252">
        <f>SUM(D933:D960)</f>
        <v>183333.41999999995</v>
      </c>
    </row>
    <row r="962" spans="1:4" ht="10.5">
      <c r="A962" s="38">
        <v>30</v>
      </c>
      <c r="B962" s="18" t="s">
        <v>1123</v>
      </c>
      <c r="C962" s="17" t="s">
        <v>1124</v>
      </c>
      <c r="D962" s="251">
        <v>1761</v>
      </c>
    </row>
    <row r="963" spans="1:4" ht="10.5">
      <c r="A963" s="38">
        <v>31</v>
      </c>
      <c r="B963" s="18" t="s">
        <v>1125</v>
      </c>
      <c r="C963" s="17" t="s">
        <v>1126</v>
      </c>
      <c r="D963" s="251">
        <v>1803</v>
      </c>
    </row>
    <row r="964" spans="1:4" ht="10.5">
      <c r="A964" s="38">
        <v>32</v>
      </c>
      <c r="B964" s="18" t="s">
        <v>1127</v>
      </c>
      <c r="C964" s="17" t="s">
        <v>1126</v>
      </c>
      <c r="D964" s="251">
        <v>2050</v>
      </c>
    </row>
    <row r="965" spans="1:4" ht="10.5">
      <c r="A965" s="38">
        <v>33</v>
      </c>
      <c r="B965" s="18" t="s">
        <v>1125</v>
      </c>
      <c r="C965" s="17" t="s">
        <v>1126</v>
      </c>
      <c r="D965" s="251">
        <v>1889</v>
      </c>
    </row>
    <row r="966" spans="1:4" ht="10.5">
      <c r="A966" s="38">
        <v>34</v>
      </c>
      <c r="B966" s="18" t="s">
        <v>1128</v>
      </c>
      <c r="C966" s="17" t="s">
        <v>1126</v>
      </c>
      <c r="D966" s="251">
        <v>1929</v>
      </c>
    </row>
    <row r="967" spans="1:4" ht="10.5">
      <c r="A967" s="38">
        <v>35</v>
      </c>
      <c r="B967" s="18" t="s">
        <v>1129</v>
      </c>
      <c r="C967" s="17" t="s">
        <v>1086</v>
      </c>
      <c r="D967" s="251">
        <v>1860.01</v>
      </c>
    </row>
    <row r="968" spans="1:4" ht="10.5">
      <c r="A968" s="38">
        <v>36</v>
      </c>
      <c r="B968" s="18" t="s">
        <v>1130</v>
      </c>
      <c r="C968" s="17" t="s">
        <v>1131</v>
      </c>
      <c r="D968" s="251">
        <v>1920</v>
      </c>
    </row>
    <row r="969" spans="1:4" ht="10.5">
      <c r="A969" s="38">
        <v>37</v>
      </c>
      <c r="B969" s="18" t="s">
        <v>1127</v>
      </c>
      <c r="C969" s="17" t="s">
        <v>1132</v>
      </c>
      <c r="D969" s="251">
        <v>1899</v>
      </c>
    </row>
    <row r="970" spans="1:4" ht="10.5">
      <c r="A970" s="38">
        <v>38</v>
      </c>
      <c r="B970" s="18" t="s">
        <v>1133</v>
      </c>
      <c r="C970" s="17" t="s">
        <v>1134</v>
      </c>
      <c r="D970" s="251">
        <v>3965</v>
      </c>
    </row>
    <row r="971" spans="1:4" ht="10.5">
      <c r="A971" s="38">
        <v>39</v>
      </c>
      <c r="B971" s="18" t="s">
        <v>1135</v>
      </c>
      <c r="C971" s="17" t="s">
        <v>1825</v>
      </c>
      <c r="D971" s="251">
        <v>643</v>
      </c>
    </row>
    <row r="972" spans="1:4" ht="10.5">
      <c r="A972" s="38">
        <v>40</v>
      </c>
      <c r="B972" s="18" t="s">
        <v>1826</v>
      </c>
      <c r="C972" s="17" t="s">
        <v>1825</v>
      </c>
      <c r="D972" s="251">
        <v>1998.9</v>
      </c>
    </row>
    <row r="973" spans="1:4" ht="10.5">
      <c r="A973" s="38">
        <v>41</v>
      </c>
      <c r="B973" s="18" t="s">
        <v>1826</v>
      </c>
      <c r="C973" s="17" t="s">
        <v>1825</v>
      </c>
      <c r="D973" s="251">
        <v>1999.19</v>
      </c>
    </row>
    <row r="974" spans="1:4" ht="10.5">
      <c r="A974" s="38">
        <v>42</v>
      </c>
      <c r="B974" s="18" t="s">
        <v>1827</v>
      </c>
      <c r="C974" s="17" t="s">
        <v>1828</v>
      </c>
      <c r="D974" s="251">
        <v>242.78</v>
      </c>
    </row>
    <row r="975" spans="1:4" ht="10.5">
      <c r="A975" s="38">
        <v>43</v>
      </c>
      <c r="B975" s="18" t="s">
        <v>1829</v>
      </c>
      <c r="C975" s="17" t="s">
        <v>1830</v>
      </c>
      <c r="D975" s="251">
        <v>1183</v>
      </c>
    </row>
    <row r="976" spans="1:4" ht="10.5">
      <c r="A976" s="38">
        <v>44</v>
      </c>
      <c r="B976" s="18" t="s">
        <v>1829</v>
      </c>
      <c r="C976" s="17" t="s">
        <v>1830</v>
      </c>
      <c r="D976" s="251">
        <v>1182.99</v>
      </c>
    </row>
    <row r="977" spans="1:4" ht="10.5">
      <c r="A977" s="38">
        <v>45</v>
      </c>
      <c r="B977" s="18" t="s">
        <v>1831</v>
      </c>
      <c r="C977" s="17" t="s">
        <v>1832</v>
      </c>
      <c r="D977" s="251">
        <v>7625</v>
      </c>
    </row>
    <row r="978" spans="1:4" ht="10.5">
      <c r="A978" s="38">
        <v>46</v>
      </c>
      <c r="B978" s="18" t="s">
        <v>1833</v>
      </c>
      <c r="C978" s="17" t="s">
        <v>1832</v>
      </c>
      <c r="D978" s="251">
        <v>2305.8</v>
      </c>
    </row>
    <row r="979" spans="1:4" ht="10.5">
      <c r="A979" s="38">
        <v>47</v>
      </c>
      <c r="B979" s="18" t="s">
        <v>1834</v>
      </c>
      <c r="C979" s="17" t="s">
        <v>1835</v>
      </c>
      <c r="D979" s="251">
        <v>1181</v>
      </c>
    </row>
    <row r="980" spans="1:4" ht="10.5">
      <c r="A980" s="38">
        <v>48</v>
      </c>
      <c r="B980" s="18" t="s">
        <v>1836</v>
      </c>
      <c r="C980" s="17" t="s">
        <v>1837</v>
      </c>
      <c r="D980" s="251">
        <v>1179</v>
      </c>
    </row>
    <row r="981" spans="1:4" ht="10.5">
      <c r="A981" s="38">
        <v>49</v>
      </c>
      <c r="B981" s="18" t="s">
        <v>1125</v>
      </c>
      <c r="C981" s="17" t="s">
        <v>1838</v>
      </c>
      <c r="D981" s="251">
        <v>2010</v>
      </c>
    </row>
    <row r="982" spans="1:4" ht="10.5">
      <c r="A982" s="38">
        <v>50</v>
      </c>
      <c r="B982" s="18" t="s">
        <v>1839</v>
      </c>
      <c r="C982" s="17" t="s">
        <v>1111</v>
      </c>
      <c r="D982" s="251">
        <v>1213.9</v>
      </c>
    </row>
    <row r="983" spans="1:4" ht="10.5">
      <c r="A983" s="38">
        <v>51</v>
      </c>
      <c r="B983" s="18" t="s">
        <v>1840</v>
      </c>
      <c r="C983" s="17" t="s">
        <v>1841</v>
      </c>
      <c r="D983" s="251">
        <v>4294.4</v>
      </c>
    </row>
    <row r="984" spans="1:4" ht="10.5">
      <c r="A984" s="38">
        <v>52</v>
      </c>
      <c r="B984" s="18" t="s">
        <v>1842</v>
      </c>
      <c r="C984" s="17" t="s">
        <v>1843</v>
      </c>
      <c r="D984" s="251">
        <v>5331.4</v>
      </c>
    </row>
    <row r="985" spans="1:4" ht="10.5">
      <c r="A985" s="38">
        <v>53</v>
      </c>
      <c r="B985" s="18" t="s">
        <v>1842</v>
      </c>
      <c r="C985" s="17" t="s">
        <v>1844</v>
      </c>
      <c r="D985" s="251">
        <v>5300.9</v>
      </c>
    </row>
    <row r="986" spans="1:4" ht="10.5">
      <c r="A986" s="17"/>
      <c r="B986" s="112" t="s">
        <v>1845</v>
      </c>
      <c r="C986" s="17"/>
      <c r="D986" s="252">
        <f>SUM(D962:D985)</f>
        <v>56767.27000000001</v>
      </c>
    </row>
    <row r="987" spans="1:4" ht="10.5">
      <c r="A987" s="17"/>
      <c r="B987" s="112" t="s">
        <v>1846</v>
      </c>
      <c r="C987" s="17"/>
      <c r="D987" s="346">
        <f>D961+D986</f>
        <v>240100.68999999997</v>
      </c>
    </row>
    <row r="989" spans="1:4" s="218" customFormat="1" ht="10.5">
      <c r="A989" s="217" t="s">
        <v>1671</v>
      </c>
      <c r="D989" s="242"/>
    </row>
    <row r="990" ht="11.25" thickBot="1">
      <c r="A990" s="25"/>
    </row>
    <row r="991" spans="1:4" ht="10.5">
      <c r="A991" s="452" t="s">
        <v>506</v>
      </c>
      <c r="B991" s="452"/>
      <c r="C991" s="452"/>
      <c r="D991" s="452"/>
    </row>
    <row r="992" spans="1:4" ht="21.75" thickBot="1">
      <c r="A992" s="114" t="s">
        <v>2311</v>
      </c>
      <c r="B992" s="115" t="s">
        <v>2352</v>
      </c>
      <c r="C992" s="115" t="s">
        <v>2353</v>
      </c>
      <c r="D992" s="253" t="s">
        <v>2354</v>
      </c>
    </row>
    <row r="993" spans="1:4" ht="10.5">
      <c r="A993" s="76">
        <v>1</v>
      </c>
      <c r="B993" s="324" t="s">
        <v>1698</v>
      </c>
      <c r="C993" s="76">
        <v>2004</v>
      </c>
      <c r="D993" s="206">
        <v>5724.99</v>
      </c>
    </row>
    <row r="994" spans="1:4" ht="10.5">
      <c r="A994" s="78">
        <v>2</v>
      </c>
      <c r="B994" s="325" t="s">
        <v>1699</v>
      </c>
      <c r="C994" s="78">
        <v>2006</v>
      </c>
      <c r="D994" s="207">
        <v>4875.02</v>
      </c>
    </row>
    <row r="995" spans="1:4" ht="10.5">
      <c r="A995" s="78">
        <v>3</v>
      </c>
      <c r="B995" s="325" t="s">
        <v>1700</v>
      </c>
      <c r="C995" s="78">
        <v>2006</v>
      </c>
      <c r="D995" s="207">
        <v>1992.98</v>
      </c>
    </row>
    <row r="996" spans="1:4" ht="10.5">
      <c r="A996" s="78">
        <v>4</v>
      </c>
      <c r="B996" s="325" t="s">
        <v>2420</v>
      </c>
      <c r="C996" s="78">
        <v>2008</v>
      </c>
      <c r="D996" s="207">
        <v>2889</v>
      </c>
    </row>
    <row r="997" spans="1:4" ht="10.5">
      <c r="A997" s="78">
        <v>5</v>
      </c>
      <c r="B997" s="325" t="s">
        <v>2420</v>
      </c>
      <c r="C997" s="78">
        <v>2008</v>
      </c>
      <c r="D997" s="207">
        <v>2616.5</v>
      </c>
    </row>
    <row r="998" spans="1:4" ht="10.5">
      <c r="A998" s="78">
        <v>6</v>
      </c>
      <c r="B998" s="325" t="s">
        <v>1701</v>
      </c>
      <c r="C998" s="78">
        <v>2006</v>
      </c>
      <c r="D998" s="207">
        <v>13054</v>
      </c>
    </row>
    <row r="999" spans="1:4" ht="10.5">
      <c r="A999" s="78">
        <v>7</v>
      </c>
      <c r="B999" s="325" t="s">
        <v>1702</v>
      </c>
      <c r="C999" s="78">
        <v>2008</v>
      </c>
      <c r="D999" s="207">
        <v>1150</v>
      </c>
    </row>
    <row r="1000" spans="1:4" ht="10.5">
      <c r="A1000" s="78">
        <v>8</v>
      </c>
      <c r="B1000" s="325" t="s">
        <v>1705</v>
      </c>
      <c r="C1000" s="78">
        <v>2008</v>
      </c>
      <c r="D1000" s="207">
        <v>1100</v>
      </c>
    </row>
    <row r="1001" spans="1:4" ht="10.5">
      <c r="A1001" s="78">
        <v>9</v>
      </c>
      <c r="B1001" s="325" t="s">
        <v>1706</v>
      </c>
      <c r="C1001" s="78">
        <v>2008</v>
      </c>
      <c r="D1001" s="207">
        <v>500</v>
      </c>
    </row>
    <row r="1002" spans="1:4" ht="10.5">
      <c r="A1002" s="78">
        <v>10</v>
      </c>
      <c r="B1002" s="325" t="s">
        <v>1707</v>
      </c>
      <c r="C1002" s="78">
        <v>2008</v>
      </c>
      <c r="D1002" s="207">
        <v>450</v>
      </c>
    </row>
    <row r="1003" spans="1:4" ht="10.5">
      <c r="A1003" s="78">
        <v>11</v>
      </c>
      <c r="B1003" s="325" t="s">
        <v>1708</v>
      </c>
      <c r="C1003" s="78">
        <v>2008</v>
      </c>
      <c r="D1003" s="207">
        <v>970</v>
      </c>
    </row>
    <row r="1004" spans="1:4" ht="11.25" thickBot="1">
      <c r="A1004" s="78"/>
      <c r="B1004" s="75" t="s">
        <v>2316</v>
      </c>
      <c r="C1004" s="78"/>
      <c r="D1004" s="347">
        <f>SUM(D993:D1003)</f>
        <v>35322.49</v>
      </c>
    </row>
    <row r="1005" spans="1:4" ht="10.5">
      <c r="A1005" s="446" t="s">
        <v>35</v>
      </c>
      <c r="B1005" s="447"/>
      <c r="C1005" s="447"/>
      <c r="D1005" s="448"/>
    </row>
    <row r="1006" spans="1:4" ht="21">
      <c r="A1006" s="263" t="s">
        <v>2311</v>
      </c>
      <c r="B1006" s="28" t="s">
        <v>287</v>
      </c>
      <c r="C1006" s="28" t="s">
        <v>2353</v>
      </c>
      <c r="D1006" s="247" t="s">
        <v>2354</v>
      </c>
    </row>
    <row r="1007" spans="1:4" ht="10.5">
      <c r="A1007" s="78">
        <v>1</v>
      </c>
      <c r="B1007" s="325" t="s">
        <v>1703</v>
      </c>
      <c r="C1007" s="78">
        <v>2007</v>
      </c>
      <c r="D1007" s="207">
        <v>4999</v>
      </c>
    </row>
    <row r="1008" spans="1:4" ht="10.5">
      <c r="A1008" s="78">
        <v>2</v>
      </c>
      <c r="B1008" s="325" t="s">
        <v>1704</v>
      </c>
      <c r="C1008" s="78">
        <v>2007</v>
      </c>
      <c r="D1008" s="207">
        <v>3399</v>
      </c>
    </row>
    <row r="1009" spans="1:4" ht="10.5">
      <c r="A1009" s="78">
        <v>3</v>
      </c>
      <c r="B1009" s="325" t="s">
        <v>1704</v>
      </c>
      <c r="C1009" s="78">
        <v>2007</v>
      </c>
      <c r="D1009" s="207">
        <v>3399</v>
      </c>
    </row>
    <row r="1010" spans="1:4" ht="10.5">
      <c r="A1010" s="78">
        <v>4</v>
      </c>
      <c r="B1010" s="325" t="s">
        <v>1704</v>
      </c>
      <c r="C1010" s="78">
        <v>2008</v>
      </c>
      <c r="D1010" s="207">
        <v>2790</v>
      </c>
    </row>
    <row r="1011" spans="1:6" ht="11.25" thickBot="1">
      <c r="A1011" s="17"/>
      <c r="B1011" s="22" t="s">
        <v>2316</v>
      </c>
      <c r="C1011" s="4"/>
      <c r="D1011" s="200">
        <f>SUM(D1007:D1010)</f>
        <v>14587</v>
      </c>
      <c r="F1011" s="21"/>
    </row>
    <row r="1012" spans="1:4" ht="10.5">
      <c r="A1012" s="452" t="s">
        <v>508</v>
      </c>
      <c r="B1012" s="452"/>
      <c r="C1012" s="452"/>
      <c r="D1012" s="452"/>
    </row>
    <row r="1013" spans="1:6" ht="32.25" thickBot="1">
      <c r="A1013" s="114" t="s">
        <v>2311</v>
      </c>
      <c r="B1013" s="115" t="s">
        <v>36</v>
      </c>
      <c r="C1013" s="115" t="s">
        <v>2353</v>
      </c>
      <c r="D1013" s="253" t="s">
        <v>2354</v>
      </c>
      <c r="F1013" s="21"/>
    </row>
    <row r="1014" spans="1:4" ht="10.5">
      <c r="A1014" s="76">
        <v>1</v>
      </c>
      <c r="B1014" s="324" t="s">
        <v>1709</v>
      </c>
      <c r="C1014" s="76">
        <v>2007</v>
      </c>
      <c r="D1014" s="206">
        <v>2504.99</v>
      </c>
    </row>
    <row r="1015" spans="1:4" ht="10.5">
      <c r="A1015" s="78"/>
      <c r="B1015" s="116" t="s">
        <v>2316</v>
      </c>
      <c r="C1015" s="78"/>
      <c r="D1015" s="347">
        <f>SUM(D1014)</f>
        <v>2504.99</v>
      </c>
    </row>
    <row r="1017" spans="1:4" s="218" customFormat="1" ht="10.5">
      <c r="A1017" s="217" t="s">
        <v>58</v>
      </c>
      <c r="D1017" s="242"/>
    </row>
    <row r="1018" ht="11.25" thickBot="1">
      <c r="A1018" s="25"/>
    </row>
    <row r="1019" spans="1:4" ht="10.5">
      <c r="A1019" s="449" t="s">
        <v>506</v>
      </c>
      <c r="B1019" s="450"/>
      <c r="C1019" s="450"/>
      <c r="D1019" s="451"/>
    </row>
    <row r="1020" spans="1:4" ht="21.75" thickBot="1">
      <c r="A1020" s="96" t="s">
        <v>2311</v>
      </c>
      <c r="B1020" s="97" t="s">
        <v>2352</v>
      </c>
      <c r="C1020" s="97" t="s">
        <v>2353</v>
      </c>
      <c r="D1020" s="98" t="s">
        <v>2354</v>
      </c>
    </row>
    <row r="1021" spans="1:4" ht="10.5">
      <c r="A1021" s="38">
        <v>1</v>
      </c>
      <c r="B1021" s="30" t="s">
        <v>2420</v>
      </c>
      <c r="C1021" s="30">
        <v>2003</v>
      </c>
      <c r="D1021" s="31">
        <v>1540</v>
      </c>
    </row>
    <row r="1022" spans="1:4" ht="10.5">
      <c r="A1022" s="17">
        <v>2</v>
      </c>
      <c r="B1022" s="4" t="s">
        <v>1795</v>
      </c>
      <c r="C1022" s="4">
        <v>2004</v>
      </c>
      <c r="D1022" s="20">
        <v>3257.4</v>
      </c>
    </row>
    <row r="1023" spans="1:4" ht="10.5">
      <c r="A1023" s="17">
        <v>3</v>
      </c>
      <c r="B1023" s="4" t="s">
        <v>1796</v>
      </c>
      <c r="C1023" s="4">
        <v>2005</v>
      </c>
      <c r="D1023" s="20">
        <v>2604</v>
      </c>
    </row>
    <row r="1024" spans="1:4" ht="10.5">
      <c r="A1024" s="17">
        <v>4</v>
      </c>
      <c r="B1024" s="4" t="s">
        <v>1797</v>
      </c>
      <c r="C1024" s="4">
        <v>2003</v>
      </c>
      <c r="D1024" s="20">
        <v>1273.47</v>
      </c>
    </row>
    <row r="1025" spans="1:4" ht="10.5">
      <c r="A1025" s="17">
        <v>5</v>
      </c>
      <c r="B1025" s="4" t="s">
        <v>1798</v>
      </c>
      <c r="C1025" s="4">
        <v>2004</v>
      </c>
      <c r="D1025" s="20">
        <v>4374.92</v>
      </c>
    </row>
    <row r="1026" spans="1:4" ht="10.5">
      <c r="A1026" s="17">
        <v>6</v>
      </c>
      <c r="B1026" s="4" t="s">
        <v>1799</v>
      </c>
      <c r="C1026" s="4">
        <v>2004</v>
      </c>
      <c r="D1026" s="20">
        <v>1706.78</v>
      </c>
    </row>
    <row r="1027" spans="1:4" ht="10.5">
      <c r="A1027" s="17">
        <v>7</v>
      </c>
      <c r="B1027" s="4" t="s">
        <v>1800</v>
      </c>
      <c r="C1027" s="4">
        <v>2004</v>
      </c>
      <c r="D1027" s="20">
        <v>4999</v>
      </c>
    </row>
    <row r="1028" spans="1:4" ht="10.5">
      <c r="A1028" s="17">
        <v>8</v>
      </c>
      <c r="B1028" s="4" t="s">
        <v>1562</v>
      </c>
      <c r="C1028" s="4">
        <v>2004</v>
      </c>
      <c r="D1028" s="20">
        <v>9786.22</v>
      </c>
    </row>
    <row r="1029" spans="1:4" ht="10.5">
      <c r="A1029" s="17">
        <v>9</v>
      </c>
      <c r="B1029" s="4" t="s">
        <v>2420</v>
      </c>
      <c r="C1029" s="4">
        <v>2004</v>
      </c>
      <c r="D1029" s="20">
        <v>1460</v>
      </c>
    </row>
    <row r="1030" spans="1:4" ht="10.5">
      <c r="A1030" s="17">
        <v>10</v>
      </c>
      <c r="B1030" s="4" t="s">
        <v>1623</v>
      </c>
      <c r="C1030" s="4">
        <v>2004</v>
      </c>
      <c r="D1030" s="20">
        <v>1110</v>
      </c>
    </row>
    <row r="1031" spans="1:4" ht="10.5">
      <c r="A1031" s="17">
        <v>11</v>
      </c>
      <c r="B1031" s="4" t="s">
        <v>1801</v>
      </c>
      <c r="C1031" s="4">
        <v>2006</v>
      </c>
      <c r="D1031" s="20">
        <v>8960</v>
      </c>
    </row>
    <row r="1032" spans="1:4" ht="10.5">
      <c r="A1032" s="17">
        <v>12</v>
      </c>
      <c r="B1032" s="4" t="s">
        <v>1802</v>
      </c>
      <c r="C1032" s="4">
        <v>2005</v>
      </c>
      <c r="D1032" s="20">
        <v>7670</v>
      </c>
    </row>
    <row r="1033" spans="1:4" ht="10.5">
      <c r="A1033" s="17">
        <v>13</v>
      </c>
      <c r="B1033" s="4" t="s">
        <v>1803</v>
      </c>
      <c r="C1033" s="4">
        <v>2005</v>
      </c>
      <c r="D1033" s="20">
        <v>22806</v>
      </c>
    </row>
    <row r="1034" spans="1:4" ht="10.5">
      <c r="A1034" s="17">
        <v>14</v>
      </c>
      <c r="B1034" s="4" t="s">
        <v>1804</v>
      </c>
      <c r="C1034" s="4">
        <v>2005</v>
      </c>
      <c r="D1034" s="20">
        <v>1692</v>
      </c>
    </row>
    <row r="1035" spans="1:4" ht="21">
      <c r="A1035" s="17">
        <v>15</v>
      </c>
      <c r="B1035" s="4" t="s">
        <v>1805</v>
      </c>
      <c r="C1035" s="4">
        <v>2005</v>
      </c>
      <c r="D1035" s="20">
        <v>7088</v>
      </c>
    </row>
    <row r="1036" spans="1:4" ht="21">
      <c r="A1036" s="17">
        <v>16</v>
      </c>
      <c r="B1036" s="4" t="s">
        <v>1806</v>
      </c>
      <c r="C1036" s="4">
        <v>2005</v>
      </c>
      <c r="D1036" s="20">
        <v>1794</v>
      </c>
    </row>
    <row r="1037" spans="1:4" ht="10.5">
      <c r="A1037" s="17">
        <v>17</v>
      </c>
      <c r="B1037" s="4" t="s">
        <v>1807</v>
      </c>
      <c r="C1037" s="4">
        <v>2005</v>
      </c>
      <c r="D1037" s="20">
        <v>2386.32</v>
      </c>
    </row>
    <row r="1038" spans="1:4" ht="10.5">
      <c r="A1038" s="17">
        <v>18</v>
      </c>
      <c r="B1038" s="4" t="s">
        <v>1808</v>
      </c>
      <c r="C1038" s="4">
        <v>2005</v>
      </c>
      <c r="D1038" s="20">
        <v>16120</v>
      </c>
    </row>
    <row r="1039" spans="1:4" ht="10.5">
      <c r="A1039" s="17">
        <v>19</v>
      </c>
      <c r="B1039" s="4" t="s">
        <v>1809</v>
      </c>
      <c r="C1039" s="4">
        <v>2006</v>
      </c>
      <c r="D1039" s="20">
        <v>1520</v>
      </c>
    </row>
    <row r="1040" spans="1:4" ht="10.5">
      <c r="A1040" s="17">
        <v>20</v>
      </c>
      <c r="B1040" s="4" t="s">
        <v>517</v>
      </c>
      <c r="C1040" s="4">
        <v>2006</v>
      </c>
      <c r="D1040" s="20">
        <v>1295</v>
      </c>
    </row>
    <row r="1041" spans="1:4" ht="21">
      <c r="A1041" s="17">
        <v>21</v>
      </c>
      <c r="B1041" s="4" t="s">
        <v>518</v>
      </c>
      <c r="C1041" s="4">
        <v>2006</v>
      </c>
      <c r="D1041" s="20">
        <v>8342.79</v>
      </c>
    </row>
    <row r="1042" spans="1:4" ht="10.5">
      <c r="A1042" s="17">
        <v>22</v>
      </c>
      <c r="B1042" s="4" t="s">
        <v>519</v>
      </c>
      <c r="C1042" s="4">
        <v>2006</v>
      </c>
      <c r="D1042" s="20">
        <v>8960</v>
      </c>
    </row>
    <row r="1043" spans="1:4" ht="10.5">
      <c r="A1043" s="17">
        <v>23</v>
      </c>
      <c r="B1043" s="4" t="s">
        <v>520</v>
      </c>
      <c r="C1043" s="4">
        <v>2007</v>
      </c>
      <c r="D1043" s="20">
        <v>741.76</v>
      </c>
    </row>
    <row r="1044" spans="1:4" ht="21">
      <c r="A1044" s="38">
        <v>24</v>
      </c>
      <c r="B1044" s="4" t="s">
        <v>521</v>
      </c>
      <c r="C1044" s="4">
        <v>2007</v>
      </c>
      <c r="D1044" s="20">
        <v>148999.99</v>
      </c>
    </row>
    <row r="1045" spans="1:4" ht="10.5">
      <c r="A1045" s="17">
        <v>25</v>
      </c>
      <c r="B1045" s="4" t="s">
        <v>522</v>
      </c>
      <c r="C1045" s="4">
        <v>2006</v>
      </c>
      <c r="D1045" s="20">
        <v>21745</v>
      </c>
    </row>
    <row r="1046" spans="1:4" ht="21">
      <c r="A1046" s="17">
        <v>26</v>
      </c>
      <c r="B1046" s="4" t="s">
        <v>523</v>
      </c>
      <c r="C1046" s="4">
        <v>2006</v>
      </c>
      <c r="D1046" s="20">
        <v>8342.79</v>
      </c>
    </row>
    <row r="1047" spans="1:4" ht="11.25" thickBot="1">
      <c r="A1047" s="17"/>
      <c r="B1047" s="22" t="s">
        <v>2316</v>
      </c>
      <c r="C1047" s="4"/>
      <c r="D1047" s="341">
        <f>SUM(D1021:D1046)</f>
        <v>300575.44</v>
      </c>
    </row>
    <row r="1048" spans="1:4" ht="10.5">
      <c r="A1048" s="446" t="s">
        <v>507</v>
      </c>
      <c r="B1048" s="447"/>
      <c r="C1048" s="447"/>
      <c r="D1048" s="448"/>
    </row>
    <row r="1049" spans="1:4" ht="21.75" thickBot="1">
      <c r="A1049" s="96" t="s">
        <v>2311</v>
      </c>
      <c r="B1049" s="97" t="s">
        <v>287</v>
      </c>
      <c r="C1049" s="97" t="s">
        <v>2353</v>
      </c>
      <c r="D1049" s="98" t="s">
        <v>2354</v>
      </c>
    </row>
    <row r="1050" spans="1:4" ht="10.5">
      <c r="A1050" s="38">
        <v>1</v>
      </c>
      <c r="B1050" s="30" t="s">
        <v>524</v>
      </c>
      <c r="C1050" s="30">
        <v>2005</v>
      </c>
      <c r="D1050" s="31">
        <v>3419.66</v>
      </c>
    </row>
    <row r="1051" spans="1:4" ht="10.5">
      <c r="A1051" s="17"/>
      <c r="B1051" s="22" t="s">
        <v>2316</v>
      </c>
      <c r="C1051" s="4"/>
      <c r="D1051" s="23">
        <f>D1050</f>
        <v>3419.66</v>
      </c>
    </row>
    <row r="1053" spans="1:4" s="218" customFormat="1" ht="10.5">
      <c r="A1053" s="217" t="s">
        <v>493</v>
      </c>
      <c r="D1053" s="242"/>
    </row>
    <row r="1054" ht="11.25" thickBot="1">
      <c r="A1054" s="25"/>
    </row>
    <row r="1055" spans="1:4" ht="10.5">
      <c r="A1055" s="449" t="s">
        <v>506</v>
      </c>
      <c r="B1055" s="450"/>
      <c r="C1055" s="450"/>
      <c r="D1055" s="451"/>
    </row>
    <row r="1056" spans="1:4" ht="21.75" thickBot="1">
      <c r="A1056" s="96" t="s">
        <v>2311</v>
      </c>
      <c r="B1056" s="117" t="s">
        <v>2352</v>
      </c>
      <c r="C1056" s="97" t="s">
        <v>2353</v>
      </c>
      <c r="D1056" s="246" t="s">
        <v>2354</v>
      </c>
    </row>
    <row r="1057" spans="1:4" ht="10.5">
      <c r="A1057" s="38">
        <v>1</v>
      </c>
      <c r="B1057" s="30" t="s">
        <v>549</v>
      </c>
      <c r="C1057" s="30">
        <v>2003</v>
      </c>
      <c r="D1057" s="198">
        <v>505</v>
      </c>
    </row>
    <row r="1058" spans="1:4" ht="10.5">
      <c r="A1058" s="17">
        <v>2</v>
      </c>
      <c r="B1058" s="4" t="s">
        <v>543</v>
      </c>
      <c r="C1058" s="4">
        <v>2004</v>
      </c>
      <c r="D1058" s="93">
        <v>488</v>
      </c>
    </row>
    <row r="1059" spans="1:4" ht="10.5">
      <c r="A1059" s="17">
        <v>3</v>
      </c>
      <c r="B1059" s="4" t="s">
        <v>2075</v>
      </c>
      <c r="C1059" s="4">
        <v>2004</v>
      </c>
      <c r="D1059" s="93">
        <v>866.2</v>
      </c>
    </row>
    <row r="1060" spans="1:4" ht="10.5">
      <c r="A1060" s="17">
        <v>4</v>
      </c>
      <c r="B1060" s="4" t="s">
        <v>1914</v>
      </c>
      <c r="C1060" s="4">
        <v>2004</v>
      </c>
      <c r="D1060" s="93">
        <v>2477.83</v>
      </c>
    </row>
    <row r="1061" spans="1:4" ht="10.5">
      <c r="A1061" s="17">
        <v>5</v>
      </c>
      <c r="B1061" s="4" t="s">
        <v>1914</v>
      </c>
      <c r="C1061" s="4">
        <v>2006</v>
      </c>
      <c r="D1061" s="93">
        <v>1248</v>
      </c>
    </row>
    <row r="1062" spans="1:4" ht="10.5">
      <c r="A1062" s="17">
        <v>6</v>
      </c>
      <c r="B1062" s="4" t="s">
        <v>544</v>
      </c>
      <c r="C1062" s="4">
        <v>2006</v>
      </c>
      <c r="D1062" s="93">
        <v>3172</v>
      </c>
    </row>
    <row r="1063" spans="1:4" ht="10.5">
      <c r="A1063" s="17">
        <v>7</v>
      </c>
      <c r="B1063" s="4" t="s">
        <v>545</v>
      </c>
      <c r="C1063" s="4">
        <v>2006</v>
      </c>
      <c r="D1063" s="93">
        <v>23362.22</v>
      </c>
    </row>
    <row r="1064" spans="1:4" ht="10.5">
      <c r="A1064" s="17">
        <v>8</v>
      </c>
      <c r="B1064" s="4" t="s">
        <v>2420</v>
      </c>
      <c r="C1064" s="4">
        <v>2006</v>
      </c>
      <c r="D1064" s="93">
        <v>1741.26</v>
      </c>
    </row>
    <row r="1065" spans="1:4" ht="10.5">
      <c r="A1065" s="17">
        <v>9</v>
      </c>
      <c r="B1065" s="4" t="s">
        <v>546</v>
      </c>
      <c r="C1065" s="4">
        <v>2006</v>
      </c>
      <c r="D1065" s="93">
        <v>7319.84</v>
      </c>
    </row>
    <row r="1066" spans="1:4" ht="10.5">
      <c r="A1066" s="17">
        <v>10</v>
      </c>
      <c r="B1066" s="4" t="s">
        <v>547</v>
      </c>
      <c r="C1066" s="4">
        <v>2006</v>
      </c>
      <c r="D1066" s="93">
        <v>1648.1</v>
      </c>
    </row>
    <row r="1067" spans="1:4" ht="10.5">
      <c r="A1067" s="17">
        <v>11</v>
      </c>
      <c r="B1067" s="4" t="s">
        <v>548</v>
      </c>
      <c r="C1067" s="4">
        <v>2006</v>
      </c>
      <c r="D1067" s="93">
        <v>16482</v>
      </c>
    </row>
    <row r="1068" spans="1:4" ht="10.5">
      <c r="A1068" s="17">
        <v>12</v>
      </c>
      <c r="B1068" s="4" t="s">
        <v>549</v>
      </c>
      <c r="C1068" s="4">
        <v>2006</v>
      </c>
      <c r="D1068" s="93">
        <v>499</v>
      </c>
    </row>
    <row r="1069" spans="1:4" ht="10.5">
      <c r="A1069" s="17">
        <v>13</v>
      </c>
      <c r="B1069" s="4" t="s">
        <v>550</v>
      </c>
      <c r="C1069" s="4">
        <v>2006</v>
      </c>
      <c r="D1069" s="93">
        <v>8800</v>
      </c>
    </row>
    <row r="1070" spans="1:4" ht="10.5">
      <c r="A1070" s="17">
        <v>14</v>
      </c>
      <c r="B1070" s="4" t="s">
        <v>551</v>
      </c>
      <c r="C1070" s="4">
        <v>2007</v>
      </c>
      <c r="D1070" s="93">
        <v>670</v>
      </c>
    </row>
    <row r="1071" spans="1:4" ht="10.5">
      <c r="A1071" s="17">
        <v>15</v>
      </c>
      <c r="B1071" s="4" t="s">
        <v>552</v>
      </c>
      <c r="C1071" s="4">
        <v>2006</v>
      </c>
      <c r="D1071" s="93">
        <v>1759.98</v>
      </c>
    </row>
    <row r="1072" spans="1:4" ht="10.5">
      <c r="A1072" s="17">
        <v>16</v>
      </c>
      <c r="B1072" s="4" t="s">
        <v>2075</v>
      </c>
      <c r="C1072" s="4">
        <v>2007</v>
      </c>
      <c r="D1072" s="93">
        <v>360</v>
      </c>
    </row>
    <row r="1073" spans="1:4" ht="10.5">
      <c r="A1073" s="38">
        <v>17</v>
      </c>
      <c r="B1073" s="30" t="s">
        <v>553</v>
      </c>
      <c r="C1073" s="30">
        <v>2006</v>
      </c>
      <c r="D1073" s="198">
        <v>6658.05</v>
      </c>
    </row>
    <row r="1074" spans="1:4" ht="10.5">
      <c r="A1074" s="17">
        <v>18</v>
      </c>
      <c r="B1074" s="4" t="s">
        <v>555</v>
      </c>
      <c r="C1074" s="4">
        <v>2004</v>
      </c>
      <c r="D1074" s="93">
        <v>5014.2</v>
      </c>
    </row>
    <row r="1075" spans="1:4" ht="10.5">
      <c r="A1075" s="17">
        <v>19</v>
      </c>
      <c r="B1075" s="4" t="s">
        <v>557</v>
      </c>
      <c r="C1075" s="4">
        <v>2006</v>
      </c>
      <c r="D1075" s="93">
        <v>2177.7</v>
      </c>
    </row>
    <row r="1076" spans="1:6" ht="11.25" thickBot="1">
      <c r="A1076" s="17"/>
      <c r="B1076" s="22" t="s">
        <v>2316</v>
      </c>
      <c r="C1076" s="4"/>
      <c r="D1076" s="343">
        <f>SUM(D1057:D1075)</f>
        <v>85249.38</v>
      </c>
      <c r="F1076" s="134"/>
    </row>
    <row r="1077" spans="1:4" ht="10.5">
      <c r="A1077" s="446" t="s">
        <v>507</v>
      </c>
      <c r="B1077" s="447"/>
      <c r="C1077" s="447"/>
      <c r="D1077" s="448"/>
    </row>
    <row r="1078" spans="1:4" ht="21.75" thickBot="1">
      <c r="A1078" s="96" t="s">
        <v>2311</v>
      </c>
      <c r="B1078" s="97" t="s">
        <v>287</v>
      </c>
      <c r="C1078" s="97" t="s">
        <v>2353</v>
      </c>
      <c r="D1078" s="246" t="s">
        <v>2354</v>
      </c>
    </row>
    <row r="1079" spans="1:4" ht="10.5">
      <c r="A1079" s="17">
        <v>1</v>
      </c>
      <c r="B1079" s="4" t="s">
        <v>554</v>
      </c>
      <c r="C1079" s="4">
        <v>2004</v>
      </c>
      <c r="D1079" s="93">
        <v>4600</v>
      </c>
    </row>
    <row r="1080" spans="1:4" ht="10.5">
      <c r="A1080" s="17">
        <v>2</v>
      </c>
      <c r="B1080" s="4" t="s">
        <v>556</v>
      </c>
      <c r="C1080" s="4">
        <v>2006</v>
      </c>
      <c r="D1080" s="93">
        <v>999</v>
      </c>
    </row>
    <row r="1081" spans="1:4" ht="10.5">
      <c r="A1081" s="17">
        <v>3</v>
      </c>
      <c r="B1081" s="4" t="s">
        <v>558</v>
      </c>
      <c r="C1081" s="4">
        <v>2006</v>
      </c>
      <c r="D1081" s="93">
        <v>3219.95</v>
      </c>
    </row>
    <row r="1082" spans="1:4" ht="10.5">
      <c r="A1082" s="17">
        <v>4</v>
      </c>
      <c r="B1082" s="4" t="s">
        <v>559</v>
      </c>
      <c r="C1082" s="4">
        <v>2007</v>
      </c>
      <c r="D1082" s="93">
        <v>1008.9</v>
      </c>
    </row>
    <row r="1083" spans="1:6" ht="10.5">
      <c r="A1083" s="17"/>
      <c r="B1083" s="22" t="s">
        <v>2316</v>
      </c>
      <c r="C1083" s="4"/>
      <c r="D1083" s="200">
        <f>SUM(D1079:D1082)</f>
        <v>9827.85</v>
      </c>
      <c r="F1083" s="250"/>
    </row>
    <row r="1085" spans="1:4" s="218" customFormat="1" ht="10.5">
      <c r="A1085" s="217" t="s">
        <v>347</v>
      </c>
      <c r="D1085" s="242"/>
    </row>
    <row r="1086" ht="11.25" thickBot="1">
      <c r="A1086" s="25"/>
    </row>
    <row r="1087" spans="1:4" ht="10.5">
      <c r="A1087" s="449" t="s">
        <v>506</v>
      </c>
      <c r="B1087" s="450"/>
      <c r="C1087" s="450"/>
      <c r="D1087" s="451"/>
    </row>
    <row r="1088" spans="1:4" ht="21.75" thickBot="1">
      <c r="A1088" s="96" t="s">
        <v>2311</v>
      </c>
      <c r="B1088" s="97" t="s">
        <v>2352</v>
      </c>
      <c r="C1088" s="97" t="s">
        <v>2353</v>
      </c>
      <c r="D1088" s="98" t="s">
        <v>2354</v>
      </c>
    </row>
    <row r="1089" spans="1:4" ht="10.5">
      <c r="A1089" s="38">
        <v>1</v>
      </c>
      <c r="B1089" s="30" t="s">
        <v>1983</v>
      </c>
      <c r="C1089" s="30">
        <v>2005</v>
      </c>
      <c r="D1089" s="31">
        <v>1772</v>
      </c>
    </row>
    <row r="1090" spans="1:4" ht="10.5">
      <c r="A1090" s="17">
        <v>2</v>
      </c>
      <c r="B1090" s="4" t="s">
        <v>1983</v>
      </c>
      <c r="C1090" s="4">
        <v>2005</v>
      </c>
      <c r="D1090" s="20">
        <v>1772</v>
      </c>
    </row>
    <row r="1091" spans="1:4" ht="10.5">
      <c r="A1091" s="17">
        <v>3</v>
      </c>
      <c r="B1091" s="4" t="s">
        <v>1983</v>
      </c>
      <c r="C1091" s="4">
        <v>2005</v>
      </c>
      <c r="D1091" s="20">
        <v>1772</v>
      </c>
    </row>
    <row r="1092" spans="1:4" ht="10.5">
      <c r="A1092" s="17">
        <v>4</v>
      </c>
      <c r="B1092" s="4" t="s">
        <v>1983</v>
      </c>
      <c r="C1092" s="4">
        <v>2005</v>
      </c>
      <c r="D1092" s="20">
        <v>1772</v>
      </c>
    </row>
    <row r="1093" spans="1:4" ht="10.5">
      <c r="A1093" s="17">
        <v>5</v>
      </c>
      <c r="B1093" s="4" t="s">
        <v>2075</v>
      </c>
      <c r="C1093" s="4">
        <v>2005</v>
      </c>
      <c r="D1093" s="20">
        <v>897</v>
      </c>
    </row>
    <row r="1094" spans="1:4" ht="10.5">
      <c r="A1094" s="17">
        <v>6</v>
      </c>
      <c r="B1094" s="4" t="s">
        <v>1983</v>
      </c>
      <c r="C1094" s="4">
        <v>2005</v>
      </c>
      <c r="D1094" s="20">
        <v>3419.66</v>
      </c>
    </row>
    <row r="1095" spans="1:4" ht="10.5">
      <c r="A1095" s="17">
        <v>7</v>
      </c>
      <c r="B1095" s="4" t="s">
        <v>358</v>
      </c>
      <c r="C1095" s="4">
        <v>2005</v>
      </c>
      <c r="D1095" s="20">
        <v>2086.32</v>
      </c>
    </row>
    <row r="1096" spans="1:4" ht="10.5">
      <c r="A1096" s="17">
        <v>8</v>
      </c>
      <c r="B1096" s="4" t="s">
        <v>359</v>
      </c>
      <c r="C1096" s="4">
        <v>2005</v>
      </c>
      <c r="D1096" s="20">
        <v>12896</v>
      </c>
    </row>
    <row r="1097" spans="1:4" ht="10.5">
      <c r="A1097" s="17">
        <v>9</v>
      </c>
      <c r="B1097" s="4" t="s">
        <v>360</v>
      </c>
      <c r="C1097" s="4">
        <v>2007</v>
      </c>
      <c r="D1097" s="20">
        <v>1070</v>
      </c>
    </row>
    <row r="1098" spans="1:4" ht="10.5">
      <c r="A1098" s="17">
        <v>10</v>
      </c>
      <c r="B1098" s="4" t="s">
        <v>1983</v>
      </c>
      <c r="C1098" s="4">
        <v>2006</v>
      </c>
      <c r="D1098" s="20">
        <v>2086.01</v>
      </c>
    </row>
    <row r="1099" spans="1:4" ht="10.5">
      <c r="A1099" s="17">
        <v>11</v>
      </c>
      <c r="B1099" s="4" t="s">
        <v>1983</v>
      </c>
      <c r="C1099" s="4">
        <v>2008</v>
      </c>
      <c r="D1099" s="20">
        <v>1904.01</v>
      </c>
    </row>
    <row r="1100" spans="1:4" ht="10.5">
      <c r="A1100" s="17">
        <v>12</v>
      </c>
      <c r="B1100" s="4" t="s">
        <v>361</v>
      </c>
      <c r="C1100" s="4">
        <v>2005</v>
      </c>
      <c r="D1100" s="20">
        <v>6630.7</v>
      </c>
    </row>
    <row r="1101" spans="1:4" ht="10.5">
      <c r="A1101" s="17">
        <v>13</v>
      </c>
      <c r="B1101" s="4" t="s">
        <v>135</v>
      </c>
      <c r="C1101" s="4">
        <v>2006</v>
      </c>
      <c r="D1101" s="20">
        <v>4245.6</v>
      </c>
    </row>
    <row r="1102" spans="1:4" ht="10.5">
      <c r="A1102" s="17">
        <v>14</v>
      </c>
      <c r="B1102" s="4" t="s">
        <v>362</v>
      </c>
      <c r="C1102" s="4">
        <v>2003</v>
      </c>
      <c r="D1102" s="20">
        <v>4100</v>
      </c>
    </row>
    <row r="1103" spans="1:4" ht="10.5">
      <c r="A1103" s="17">
        <v>15</v>
      </c>
      <c r="B1103" s="4" t="s">
        <v>363</v>
      </c>
      <c r="C1103" s="4">
        <v>2004</v>
      </c>
      <c r="D1103" s="20">
        <v>6629.14</v>
      </c>
    </row>
    <row r="1104" spans="1:4" ht="10.5">
      <c r="A1104" s="17">
        <v>16</v>
      </c>
      <c r="B1104" s="4" t="s">
        <v>364</v>
      </c>
      <c r="C1104" s="4">
        <v>2005</v>
      </c>
      <c r="D1104" s="20">
        <v>7670</v>
      </c>
    </row>
    <row r="1105" spans="1:4" ht="10.5">
      <c r="A1105" s="17">
        <v>17</v>
      </c>
      <c r="B1105" s="4" t="s">
        <v>365</v>
      </c>
      <c r="C1105" s="4">
        <v>2005</v>
      </c>
      <c r="D1105" s="20">
        <v>897</v>
      </c>
    </row>
    <row r="1106" spans="1:4" ht="10.5">
      <c r="A1106" s="17">
        <v>18</v>
      </c>
      <c r="B1106" s="4" t="s">
        <v>2074</v>
      </c>
      <c r="C1106" s="4">
        <v>2005</v>
      </c>
      <c r="D1106" s="20">
        <v>1235</v>
      </c>
    </row>
    <row r="1107" spans="1:4" ht="10.5">
      <c r="A1107" s="17">
        <v>19</v>
      </c>
      <c r="B1107" s="4" t="s">
        <v>366</v>
      </c>
      <c r="C1107" s="4">
        <v>2005</v>
      </c>
      <c r="D1107" s="20">
        <v>16290</v>
      </c>
    </row>
    <row r="1108" spans="1:4" ht="10.5">
      <c r="A1108" s="17">
        <v>20</v>
      </c>
      <c r="B1108" s="4" t="s">
        <v>1983</v>
      </c>
      <c r="C1108" s="4">
        <v>2005</v>
      </c>
      <c r="D1108" s="20">
        <v>1692</v>
      </c>
    </row>
    <row r="1109" spans="1:4" ht="11.25" thickBot="1">
      <c r="A1109" s="17"/>
      <c r="B1109" s="22" t="s">
        <v>2316</v>
      </c>
      <c r="C1109" s="4"/>
      <c r="D1109" s="341">
        <f>SUM(D1089:D1108)</f>
        <v>80836.44</v>
      </c>
    </row>
    <row r="1110" spans="1:4" ht="10.5">
      <c r="A1110" s="446" t="s">
        <v>507</v>
      </c>
      <c r="B1110" s="447"/>
      <c r="C1110" s="447"/>
      <c r="D1110" s="448"/>
    </row>
    <row r="1111" spans="1:4" ht="21.75" thickBot="1">
      <c r="A1111" s="96" t="s">
        <v>2311</v>
      </c>
      <c r="B1111" s="97" t="s">
        <v>287</v>
      </c>
      <c r="C1111" s="97" t="s">
        <v>2353</v>
      </c>
      <c r="D1111" s="98" t="s">
        <v>2354</v>
      </c>
    </row>
    <row r="1112" spans="1:4" ht="10.5">
      <c r="A1112" s="38">
        <v>1</v>
      </c>
      <c r="B1112" s="30" t="s">
        <v>367</v>
      </c>
      <c r="C1112" s="30">
        <v>2006</v>
      </c>
      <c r="D1112" s="31">
        <v>2759</v>
      </c>
    </row>
    <row r="1113" spans="1:4" ht="10.5">
      <c r="A1113" s="17"/>
      <c r="B1113" s="22" t="s">
        <v>2316</v>
      </c>
      <c r="C1113" s="4"/>
      <c r="D1113" s="23">
        <f>D1112</f>
        <v>2759</v>
      </c>
    </row>
    <row r="1115" spans="1:4" s="218" customFormat="1" ht="10.5">
      <c r="A1115" s="217" t="s">
        <v>1963</v>
      </c>
      <c r="C1115" s="277"/>
      <c r="D1115" s="242"/>
    </row>
    <row r="1116" spans="1:3" ht="11.25" thickBot="1">
      <c r="A1116" s="25"/>
      <c r="C1116" s="43"/>
    </row>
    <row r="1117" spans="1:4" ht="10.5">
      <c r="A1117" s="449" t="s">
        <v>506</v>
      </c>
      <c r="B1117" s="450"/>
      <c r="C1117" s="450"/>
      <c r="D1117" s="451"/>
    </row>
    <row r="1118" spans="1:4" ht="21.75" thickBot="1">
      <c r="A1118" s="96" t="s">
        <v>2311</v>
      </c>
      <c r="B1118" s="97" t="s">
        <v>2352</v>
      </c>
      <c r="C1118" s="97" t="s">
        <v>2353</v>
      </c>
      <c r="D1118" s="98" t="s">
        <v>2354</v>
      </c>
    </row>
    <row r="1119" spans="1:4" ht="10.5">
      <c r="A1119" s="38">
        <v>1</v>
      </c>
      <c r="B1119" s="30" t="s">
        <v>388</v>
      </c>
      <c r="C1119" s="38">
        <v>2003</v>
      </c>
      <c r="D1119" s="31">
        <v>26345.48</v>
      </c>
    </row>
    <row r="1120" spans="1:4" ht="10.5">
      <c r="A1120" s="17">
        <v>2</v>
      </c>
      <c r="B1120" s="4" t="s">
        <v>389</v>
      </c>
      <c r="C1120" s="17">
        <v>2003</v>
      </c>
      <c r="D1120" s="20">
        <v>4688.85</v>
      </c>
    </row>
    <row r="1121" spans="1:4" ht="10.5">
      <c r="A1121" s="17">
        <v>3</v>
      </c>
      <c r="B1121" s="4" t="s">
        <v>390</v>
      </c>
      <c r="C1121" s="17">
        <v>2003</v>
      </c>
      <c r="D1121" s="20">
        <v>2038.64</v>
      </c>
    </row>
    <row r="1122" spans="1:4" ht="10.5">
      <c r="A1122" s="17">
        <v>4</v>
      </c>
      <c r="B1122" s="4" t="s">
        <v>391</v>
      </c>
      <c r="C1122" s="17">
        <v>2003</v>
      </c>
      <c r="D1122" s="20">
        <v>8146.16</v>
      </c>
    </row>
    <row r="1123" spans="1:4" ht="10.5">
      <c r="A1123" s="17">
        <v>5</v>
      </c>
      <c r="B1123" s="4" t="s">
        <v>392</v>
      </c>
      <c r="C1123" s="17">
        <v>2003</v>
      </c>
      <c r="D1123" s="20">
        <v>483</v>
      </c>
    </row>
    <row r="1124" spans="1:4" ht="10.5">
      <c r="A1124" s="17">
        <v>6</v>
      </c>
      <c r="B1124" s="4" t="s">
        <v>393</v>
      </c>
      <c r="C1124" s="17">
        <v>2003</v>
      </c>
      <c r="D1124" s="20">
        <v>2234.07</v>
      </c>
    </row>
    <row r="1125" spans="1:4" ht="10.5">
      <c r="A1125" s="17">
        <v>7</v>
      </c>
      <c r="B1125" s="4" t="s">
        <v>394</v>
      </c>
      <c r="C1125" s="17">
        <v>2003</v>
      </c>
      <c r="D1125" s="20">
        <v>1328.7</v>
      </c>
    </row>
    <row r="1126" spans="1:4" ht="10.5">
      <c r="A1126" s="17">
        <v>8</v>
      </c>
      <c r="B1126" s="4" t="s">
        <v>395</v>
      </c>
      <c r="C1126" s="17">
        <v>2006</v>
      </c>
      <c r="D1126" s="20">
        <v>1269</v>
      </c>
    </row>
    <row r="1127" spans="1:4" ht="10.5">
      <c r="A1127" s="17">
        <v>9</v>
      </c>
      <c r="B1127" s="4" t="s">
        <v>396</v>
      </c>
      <c r="C1127" s="17">
        <v>2005</v>
      </c>
      <c r="D1127" s="20">
        <v>3717.34</v>
      </c>
    </row>
    <row r="1128" spans="1:4" ht="10.5">
      <c r="A1128" s="17">
        <v>10</v>
      </c>
      <c r="B1128" s="4" t="s">
        <v>1562</v>
      </c>
      <c r="C1128" s="17">
        <v>2005</v>
      </c>
      <c r="D1128" s="20">
        <v>1580</v>
      </c>
    </row>
    <row r="1129" spans="1:4" ht="10.5">
      <c r="A1129" s="17">
        <v>11</v>
      </c>
      <c r="B1129" s="4" t="s">
        <v>397</v>
      </c>
      <c r="C1129" s="17">
        <v>2005</v>
      </c>
      <c r="D1129" s="20">
        <v>2318</v>
      </c>
    </row>
    <row r="1130" spans="1:4" ht="10.5">
      <c r="A1130" s="17">
        <v>12</v>
      </c>
      <c r="B1130" s="4" t="s">
        <v>398</v>
      </c>
      <c r="C1130" s="17">
        <v>2006</v>
      </c>
      <c r="D1130" s="20">
        <v>3639</v>
      </c>
    </row>
    <row r="1131" spans="1:4" ht="10.5">
      <c r="A1131" s="17">
        <v>13</v>
      </c>
      <c r="B1131" s="4" t="s">
        <v>399</v>
      </c>
      <c r="C1131" s="17">
        <v>2007</v>
      </c>
      <c r="D1131" s="20">
        <v>4999.99</v>
      </c>
    </row>
    <row r="1132" spans="1:4" ht="10.5">
      <c r="A1132" s="17">
        <v>14</v>
      </c>
      <c r="B1132" s="4" t="s">
        <v>400</v>
      </c>
      <c r="C1132" s="17">
        <v>2007</v>
      </c>
      <c r="D1132" s="20">
        <v>7800</v>
      </c>
    </row>
    <row r="1133" spans="1:4" ht="10.5">
      <c r="A1133" s="17">
        <v>15</v>
      </c>
      <c r="B1133" s="4" t="s">
        <v>401</v>
      </c>
      <c r="C1133" s="17">
        <v>2007</v>
      </c>
      <c r="D1133" s="20">
        <v>13860</v>
      </c>
    </row>
    <row r="1134" spans="1:4" ht="10.5">
      <c r="A1134" s="17">
        <v>16</v>
      </c>
      <c r="B1134" s="4" t="s">
        <v>402</v>
      </c>
      <c r="C1134" s="17">
        <v>2007</v>
      </c>
      <c r="D1134" s="20">
        <v>1360</v>
      </c>
    </row>
    <row r="1135" spans="1:4" ht="10.5">
      <c r="A1135" s="17">
        <v>17</v>
      </c>
      <c r="B1135" s="4" t="s">
        <v>388</v>
      </c>
      <c r="C1135" s="17">
        <v>2007</v>
      </c>
      <c r="D1135" s="20">
        <v>25200</v>
      </c>
    </row>
    <row r="1136" spans="1:4" ht="10.5">
      <c r="A1136" s="17">
        <v>18</v>
      </c>
      <c r="B1136" s="4" t="s">
        <v>403</v>
      </c>
      <c r="C1136" s="17">
        <v>2007</v>
      </c>
      <c r="D1136" s="20">
        <v>1890</v>
      </c>
    </row>
    <row r="1137" spans="1:4" ht="10.5">
      <c r="A1137" s="17">
        <v>19</v>
      </c>
      <c r="B1137" s="4" t="s">
        <v>1285</v>
      </c>
      <c r="C1137" s="17">
        <v>2007</v>
      </c>
      <c r="D1137" s="20">
        <v>1842</v>
      </c>
    </row>
    <row r="1138" spans="1:4" ht="10.5">
      <c r="A1138" s="17">
        <v>20</v>
      </c>
      <c r="B1138" s="118" t="s">
        <v>125</v>
      </c>
      <c r="C1138" s="17">
        <v>2007</v>
      </c>
      <c r="D1138" s="20">
        <v>7280</v>
      </c>
    </row>
    <row r="1139" spans="1:4" ht="11.25" thickBot="1">
      <c r="A1139" s="17"/>
      <c r="B1139" s="22" t="s">
        <v>404</v>
      </c>
      <c r="C1139" s="17"/>
      <c r="D1139" s="341">
        <f>SUM(D1119:D1138)</f>
        <v>122020.23000000001</v>
      </c>
    </row>
    <row r="1140" spans="1:4" ht="10.5">
      <c r="A1140" s="446" t="s">
        <v>507</v>
      </c>
      <c r="B1140" s="447"/>
      <c r="C1140" s="447"/>
      <c r="D1140" s="448"/>
    </row>
    <row r="1141" spans="1:4" ht="21.75" thickBot="1">
      <c r="A1141" s="96" t="s">
        <v>2311</v>
      </c>
      <c r="B1141" s="97" t="s">
        <v>287</v>
      </c>
      <c r="C1141" s="97" t="s">
        <v>2353</v>
      </c>
      <c r="D1141" s="98" t="s">
        <v>2354</v>
      </c>
    </row>
    <row r="1142" spans="1:4" ht="10.5">
      <c r="A1142" s="38">
        <v>1</v>
      </c>
      <c r="B1142" s="30" t="s">
        <v>1619</v>
      </c>
      <c r="C1142" s="38">
        <v>2007</v>
      </c>
      <c r="D1142" s="31">
        <v>3281</v>
      </c>
    </row>
    <row r="1143" spans="1:4" ht="10.5">
      <c r="A1143" s="17"/>
      <c r="B1143" s="22" t="s">
        <v>2316</v>
      </c>
      <c r="C1143" s="17"/>
      <c r="D1143" s="23">
        <v>3281</v>
      </c>
    </row>
    <row r="1145" spans="1:4" s="218" customFormat="1" ht="10.5">
      <c r="A1145" s="217" t="s">
        <v>495</v>
      </c>
      <c r="B1145" s="278"/>
      <c r="C1145" s="278"/>
      <c r="D1145" s="279"/>
    </row>
    <row r="1146" spans="1:4" ht="11.25" thickBot="1">
      <c r="A1146" s="119"/>
      <c r="B1146" s="120"/>
      <c r="C1146" s="120"/>
      <c r="D1146" s="254"/>
    </row>
    <row r="1147" spans="1:4" ht="10.5">
      <c r="A1147" s="449" t="s">
        <v>506</v>
      </c>
      <c r="B1147" s="450"/>
      <c r="C1147" s="450"/>
      <c r="D1147" s="451"/>
    </row>
    <row r="1148" spans="1:4" ht="21.75" thickBot="1">
      <c r="A1148" s="96" t="s">
        <v>2311</v>
      </c>
      <c r="B1148" s="97" t="s">
        <v>2352</v>
      </c>
      <c r="C1148" s="97" t="s">
        <v>2353</v>
      </c>
      <c r="D1148" s="98" t="s">
        <v>2354</v>
      </c>
    </row>
    <row r="1149" spans="1:4" ht="10.5">
      <c r="A1149" s="38">
        <v>1</v>
      </c>
      <c r="B1149" s="30" t="s">
        <v>752</v>
      </c>
      <c r="C1149" s="30">
        <v>2004</v>
      </c>
      <c r="D1149" s="31">
        <v>585</v>
      </c>
    </row>
    <row r="1150" spans="1:4" ht="10.5">
      <c r="A1150" s="17">
        <v>2</v>
      </c>
      <c r="B1150" s="4" t="s">
        <v>753</v>
      </c>
      <c r="C1150" s="4">
        <v>2004</v>
      </c>
      <c r="D1150" s="20">
        <v>4630</v>
      </c>
    </row>
    <row r="1151" spans="1:4" ht="10.5">
      <c r="A1151" s="17">
        <v>3</v>
      </c>
      <c r="B1151" s="4" t="s">
        <v>753</v>
      </c>
      <c r="C1151" s="4">
        <v>2004</v>
      </c>
      <c r="D1151" s="20">
        <v>4630</v>
      </c>
    </row>
    <row r="1152" spans="1:4" ht="21">
      <c r="A1152" s="17">
        <v>4</v>
      </c>
      <c r="B1152" s="4" t="s">
        <v>754</v>
      </c>
      <c r="C1152" s="4">
        <v>2004</v>
      </c>
      <c r="D1152" s="20">
        <v>1795</v>
      </c>
    </row>
    <row r="1153" spans="1:4" ht="21">
      <c r="A1153" s="17">
        <v>5</v>
      </c>
      <c r="B1153" s="4" t="s">
        <v>754</v>
      </c>
      <c r="C1153" s="4">
        <v>2004</v>
      </c>
      <c r="D1153" s="20">
        <v>1795</v>
      </c>
    </row>
    <row r="1154" spans="1:4" ht="21">
      <c r="A1154" s="17">
        <v>6</v>
      </c>
      <c r="B1154" s="4" t="s">
        <v>755</v>
      </c>
      <c r="C1154" s="4">
        <v>2004</v>
      </c>
      <c r="D1154" s="20">
        <v>2033</v>
      </c>
    </row>
    <row r="1155" spans="1:4" ht="10.5">
      <c r="A1155" s="17">
        <v>7</v>
      </c>
      <c r="B1155" s="4" t="s">
        <v>756</v>
      </c>
      <c r="C1155" s="4">
        <v>2005</v>
      </c>
      <c r="D1155" s="20">
        <v>420</v>
      </c>
    </row>
    <row r="1156" spans="1:4" ht="10.5">
      <c r="A1156" s="17">
        <v>8</v>
      </c>
      <c r="B1156" s="4" t="s">
        <v>757</v>
      </c>
      <c r="C1156" s="4">
        <v>2004</v>
      </c>
      <c r="D1156" s="20">
        <v>400</v>
      </c>
    </row>
    <row r="1157" spans="1:4" ht="10.5">
      <c r="A1157" s="17">
        <v>9</v>
      </c>
      <c r="B1157" s="4" t="s">
        <v>758</v>
      </c>
      <c r="C1157" s="4">
        <v>2005</v>
      </c>
      <c r="D1157" s="20">
        <v>780</v>
      </c>
    </row>
    <row r="1158" spans="1:4" ht="10.5">
      <c r="A1158" s="17">
        <v>10</v>
      </c>
      <c r="B1158" s="4" t="s">
        <v>759</v>
      </c>
      <c r="C1158" s="4">
        <v>2005</v>
      </c>
      <c r="D1158" s="20">
        <v>3076.84</v>
      </c>
    </row>
    <row r="1159" spans="1:4" ht="21">
      <c r="A1159" s="17">
        <v>11</v>
      </c>
      <c r="B1159" s="4" t="s">
        <v>760</v>
      </c>
      <c r="C1159" s="4">
        <v>2005</v>
      </c>
      <c r="D1159" s="20">
        <v>1501.45</v>
      </c>
    </row>
    <row r="1160" spans="1:4" ht="21">
      <c r="A1160" s="17">
        <v>12</v>
      </c>
      <c r="B1160" s="4" t="s">
        <v>761</v>
      </c>
      <c r="C1160" s="4">
        <v>2005</v>
      </c>
      <c r="D1160" s="20">
        <v>2130</v>
      </c>
    </row>
    <row r="1161" spans="1:4" ht="21">
      <c r="A1161" s="17">
        <v>13</v>
      </c>
      <c r="B1161" s="4" t="s">
        <v>762</v>
      </c>
      <c r="C1161" s="4">
        <v>2005</v>
      </c>
      <c r="D1161" s="20">
        <v>2020.01</v>
      </c>
    </row>
    <row r="1162" spans="1:4" ht="10.5">
      <c r="A1162" s="17">
        <v>14</v>
      </c>
      <c r="B1162" s="4" t="s">
        <v>763</v>
      </c>
      <c r="C1162" s="4">
        <v>2005</v>
      </c>
      <c r="D1162" s="20">
        <v>574.01</v>
      </c>
    </row>
    <row r="1163" spans="1:4" ht="10.5">
      <c r="A1163" s="17">
        <v>15</v>
      </c>
      <c r="B1163" s="4" t="s">
        <v>764</v>
      </c>
      <c r="C1163" s="4">
        <v>2005</v>
      </c>
      <c r="D1163" s="20">
        <v>935</v>
      </c>
    </row>
    <row r="1164" spans="1:4" ht="31.5">
      <c r="A1164" s="17">
        <v>16</v>
      </c>
      <c r="B1164" s="4" t="s">
        <v>765</v>
      </c>
      <c r="C1164" s="4">
        <v>2005</v>
      </c>
      <c r="D1164" s="20">
        <v>2787.98</v>
      </c>
    </row>
    <row r="1165" spans="1:4" ht="10.5">
      <c r="A1165" s="17">
        <v>17</v>
      </c>
      <c r="B1165" s="4" t="s">
        <v>766</v>
      </c>
      <c r="C1165" s="4">
        <v>2005</v>
      </c>
      <c r="D1165" s="20">
        <v>2699.99</v>
      </c>
    </row>
    <row r="1166" spans="1:4" ht="10.5">
      <c r="A1166" s="17">
        <v>18</v>
      </c>
      <c r="B1166" s="4" t="s">
        <v>767</v>
      </c>
      <c r="C1166" s="4">
        <v>2004</v>
      </c>
      <c r="D1166" s="20">
        <v>367</v>
      </c>
    </row>
    <row r="1167" spans="1:4" ht="10.5">
      <c r="A1167" s="17">
        <v>19</v>
      </c>
      <c r="B1167" s="4" t="s">
        <v>768</v>
      </c>
      <c r="C1167" s="4">
        <v>2005</v>
      </c>
      <c r="D1167" s="20">
        <v>10000</v>
      </c>
    </row>
    <row r="1168" spans="1:4" ht="10.5">
      <c r="A1168" s="17">
        <v>20</v>
      </c>
      <c r="B1168" s="4" t="s">
        <v>2186</v>
      </c>
      <c r="C1168" s="4">
        <v>2005</v>
      </c>
      <c r="D1168" s="20">
        <v>1956.92</v>
      </c>
    </row>
    <row r="1169" spans="1:4" ht="10.5">
      <c r="A1169" s="17">
        <v>21</v>
      </c>
      <c r="B1169" s="4" t="s">
        <v>770</v>
      </c>
      <c r="C1169" s="4">
        <v>2005</v>
      </c>
      <c r="D1169" s="20">
        <v>36.6</v>
      </c>
    </row>
    <row r="1170" spans="1:4" ht="10.5">
      <c r="A1170" s="17">
        <v>22</v>
      </c>
      <c r="B1170" s="4" t="s">
        <v>771</v>
      </c>
      <c r="C1170" s="4">
        <v>2005</v>
      </c>
      <c r="D1170" s="20">
        <v>1259.1</v>
      </c>
    </row>
    <row r="1171" spans="1:4" ht="10.5">
      <c r="A1171" s="17">
        <v>23</v>
      </c>
      <c r="B1171" s="4" t="s">
        <v>772</v>
      </c>
      <c r="C1171" s="4">
        <v>2006</v>
      </c>
      <c r="D1171" s="20">
        <v>1334</v>
      </c>
    </row>
    <row r="1172" spans="1:4" ht="10.5">
      <c r="A1172" s="17">
        <v>24</v>
      </c>
      <c r="B1172" s="4" t="s">
        <v>1562</v>
      </c>
      <c r="C1172" s="4">
        <v>2007</v>
      </c>
      <c r="D1172" s="20">
        <v>2026</v>
      </c>
    </row>
    <row r="1173" spans="1:4" ht="10.5">
      <c r="A1173" s="17">
        <v>25</v>
      </c>
      <c r="B1173" s="4" t="s">
        <v>773</v>
      </c>
      <c r="C1173" s="4">
        <v>2007</v>
      </c>
      <c r="D1173" s="20">
        <v>3513.6</v>
      </c>
    </row>
    <row r="1174" spans="1:4" ht="10.5">
      <c r="A1174" s="17">
        <v>28</v>
      </c>
      <c r="B1174" s="4" t="s">
        <v>774</v>
      </c>
      <c r="C1174" s="4">
        <v>2007</v>
      </c>
      <c r="D1174" s="20">
        <v>599</v>
      </c>
    </row>
    <row r="1175" spans="1:4" ht="10.5">
      <c r="A1175" s="17">
        <v>29</v>
      </c>
      <c r="B1175" s="4" t="s">
        <v>775</v>
      </c>
      <c r="C1175" s="4">
        <v>2007</v>
      </c>
      <c r="D1175" s="20">
        <v>449</v>
      </c>
    </row>
    <row r="1176" spans="1:4" ht="10.5">
      <c r="A1176" s="17">
        <v>30</v>
      </c>
      <c r="B1176" s="4" t="s">
        <v>776</v>
      </c>
      <c r="C1176" s="4">
        <v>2007</v>
      </c>
      <c r="D1176" s="20">
        <v>600</v>
      </c>
    </row>
    <row r="1177" spans="1:4" ht="10.5">
      <c r="A1177" s="17">
        <v>31</v>
      </c>
      <c r="B1177" s="4" t="s">
        <v>777</v>
      </c>
      <c r="C1177" s="4">
        <v>2007</v>
      </c>
      <c r="D1177" s="20">
        <v>1944</v>
      </c>
    </row>
    <row r="1178" spans="1:4" ht="10.5">
      <c r="A1178" s="17">
        <v>32</v>
      </c>
      <c r="B1178" s="4" t="s">
        <v>778</v>
      </c>
      <c r="C1178" s="4">
        <v>2007</v>
      </c>
      <c r="D1178" s="20">
        <v>3210</v>
      </c>
    </row>
    <row r="1179" spans="1:4" ht="42">
      <c r="A1179" s="17">
        <v>33</v>
      </c>
      <c r="B1179" s="4" t="s">
        <v>779</v>
      </c>
      <c r="C1179" s="4">
        <v>2007</v>
      </c>
      <c r="D1179" s="20">
        <v>6447.92</v>
      </c>
    </row>
    <row r="1180" spans="1:4" ht="31.5">
      <c r="A1180" s="17">
        <v>34</v>
      </c>
      <c r="B1180" s="4" t="s">
        <v>780</v>
      </c>
      <c r="C1180" s="4">
        <v>2007</v>
      </c>
      <c r="D1180" s="20">
        <v>26600</v>
      </c>
    </row>
    <row r="1181" spans="1:4" ht="31.5">
      <c r="A1181" s="17">
        <v>35</v>
      </c>
      <c r="B1181" s="4" t="s">
        <v>2265</v>
      </c>
      <c r="C1181" s="4">
        <v>2007</v>
      </c>
      <c r="D1181" s="20">
        <v>2000</v>
      </c>
    </row>
    <row r="1182" spans="1:4" ht="21">
      <c r="A1182" s="17">
        <v>36</v>
      </c>
      <c r="B1182" s="4" t="s">
        <v>2266</v>
      </c>
      <c r="C1182" s="4">
        <v>2007</v>
      </c>
      <c r="D1182" s="20">
        <v>1530</v>
      </c>
    </row>
    <row r="1183" spans="1:4" ht="10.5">
      <c r="A1183" s="17">
        <v>37</v>
      </c>
      <c r="B1183" s="4" t="s">
        <v>1812</v>
      </c>
      <c r="C1183" s="4">
        <v>2007</v>
      </c>
      <c r="D1183" s="20">
        <v>542</v>
      </c>
    </row>
    <row r="1184" spans="1:4" ht="31.5">
      <c r="A1184" s="17">
        <v>38</v>
      </c>
      <c r="B1184" s="4" t="s">
        <v>1813</v>
      </c>
      <c r="C1184" s="4">
        <v>2007</v>
      </c>
      <c r="D1184" s="20">
        <v>8200</v>
      </c>
    </row>
    <row r="1185" spans="1:4" ht="10.5">
      <c r="A1185" s="17">
        <v>39</v>
      </c>
      <c r="B1185" s="4" t="s">
        <v>1814</v>
      </c>
      <c r="C1185" s="4">
        <v>2007</v>
      </c>
      <c r="D1185" s="20">
        <v>2464.4</v>
      </c>
    </row>
    <row r="1186" spans="1:4" ht="10.5">
      <c r="A1186" s="17">
        <v>40</v>
      </c>
      <c r="B1186" s="4" t="s">
        <v>1815</v>
      </c>
      <c r="C1186" s="4">
        <v>2007</v>
      </c>
      <c r="D1186" s="20">
        <v>10944</v>
      </c>
    </row>
    <row r="1187" spans="1:4" ht="21">
      <c r="A1187" s="17">
        <v>41</v>
      </c>
      <c r="B1187" s="4" t="s">
        <v>1816</v>
      </c>
      <c r="C1187" s="4">
        <v>2007</v>
      </c>
      <c r="D1187" s="20">
        <v>1119</v>
      </c>
    </row>
    <row r="1188" spans="1:4" ht="10.5">
      <c r="A1188" s="17">
        <v>42</v>
      </c>
      <c r="B1188" s="4" t="s">
        <v>1817</v>
      </c>
      <c r="C1188" s="4">
        <v>2007</v>
      </c>
      <c r="D1188" s="20">
        <v>440.88</v>
      </c>
    </row>
    <row r="1189" spans="1:4" ht="10.5">
      <c r="A1189" s="17">
        <v>43</v>
      </c>
      <c r="B1189" s="4" t="s">
        <v>1818</v>
      </c>
      <c r="C1189" s="4">
        <v>2007</v>
      </c>
      <c r="D1189" s="20">
        <v>359</v>
      </c>
    </row>
    <row r="1190" spans="1:4" ht="10.5">
      <c r="A1190" s="17">
        <v>44</v>
      </c>
      <c r="B1190" s="4" t="s">
        <v>1819</v>
      </c>
      <c r="C1190" s="4">
        <v>2007</v>
      </c>
      <c r="D1190" s="20">
        <v>4538.4</v>
      </c>
    </row>
    <row r="1191" spans="1:4" ht="21">
      <c r="A1191" s="17">
        <v>45</v>
      </c>
      <c r="B1191" s="4" t="s">
        <v>1820</v>
      </c>
      <c r="C1191" s="4">
        <v>2008</v>
      </c>
      <c r="D1191" s="20">
        <v>831.36</v>
      </c>
    </row>
    <row r="1192" spans="1:4" ht="10.5">
      <c r="A1192" s="17">
        <v>46</v>
      </c>
      <c r="B1192" s="4" t="s">
        <v>1821</v>
      </c>
      <c r="C1192" s="4">
        <v>2008</v>
      </c>
      <c r="D1192" s="20">
        <v>3172</v>
      </c>
    </row>
    <row r="1193" spans="1:4" ht="21">
      <c r="A1193" s="17">
        <v>47</v>
      </c>
      <c r="B1193" s="4" t="s">
        <v>1822</v>
      </c>
      <c r="C1193" s="4">
        <v>2008</v>
      </c>
      <c r="D1193" s="20">
        <v>33428</v>
      </c>
    </row>
    <row r="1194" spans="1:4" ht="10.5">
      <c r="A1194" s="17">
        <v>48</v>
      </c>
      <c r="B1194" s="4" t="s">
        <v>1823</v>
      </c>
      <c r="C1194" s="4">
        <v>2008</v>
      </c>
      <c r="D1194" s="20">
        <v>52411.2</v>
      </c>
    </row>
    <row r="1195" spans="1:4" ht="21">
      <c r="A1195" s="17">
        <v>49</v>
      </c>
      <c r="B1195" s="4" t="s">
        <v>1824</v>
      </c>
      <c r="C1195" s="4">
        <v>2008</v>
      </c>
      <c r="D1195" s="20">
        <v>32110.4</v>
      </c>
    </row>
    <row r="1196" spans="1:4" ht="21">
      <c r="A1196" s="17">
        <v>50</v>
      </c>
      <c r="B1196" s="4" t="s">
        <v>295</v>
      </c>
      <c r="C1196" s="4">
        <v>2008</v>
      </c>
      <c r="D1196" s="20">
        <v>7280</v>
      </c>
    </row>
    <row r="1197" spans="1:4" ht="21">
      <c r="A1197" s="17">
        <v>51</v>
      </c>
      <c r="B1197" s="4" t="s">
        <v>296</v>
      </c>
      <c r="C1197" s="4">
        <v>2008</v>
      </c>
      <c r="D1197" s="20">
        <v>25200</v>
      </c>
    </row>
    <row r="1198" spans="1:4" ht="21">
      <c r="A1198" s="17">
        <v>52</v>
      </c>
      <c r="B1198" s="4" t="s">
        <v>297</v>
      </c>
      <c r="C1198" s="4">
        <v>2008</v>
      </c>
      <c r="D1198" s="20">
        <v>1890</v>
      </c>
    </row>
    <row r="1199" spans="1:4" ht="31.5">
      <c r="A1199" s="17">
        <v>53</v>
      </c>
      <c r="B1199" s="4" t="s">
        <v>298</v>
      </c>
      <c r="C1199" s="4">
        <v>2008</v>
      </c>
      <c r="D1199" s="20">
        <v>7800</v>
      </c>
    </row>
    <row r="1200" spans="1:4" ht="10.5">
      <c r="A1200" s="17">
        <v>54</v>
      </c>
      <c r="B1200" s="4" t="s">
        <v>299</v>
      </c>
      <c r="C1200" s="4">
        <v>2008</v>
      </c>
      <c r="D1200" s="20">
        <v>620</v>
      </c>
    </row>
    <row r="1201" spans="1:4" ht="10.5">
      <c r="A1201" s="17">
        <v>55</v>
      </c>
      <c r="B1201" s="4" t="s">
        <v>300</v>
      </c>
      <c r="C1201" s="4">
        <v>2008</v>
      </c>
      <c r="D1201" s="20">
        <v>1360</v>
      </c>
    </row>
    <row r="1202" spans="1:6" ht="10.5">
      <c r="A1202" s="17">
        <v>56</v>
      </c>
      <c r="B1202" s="4" t="s">
        <v>301</v>
      </c>
      <c r="C1202" s="4">
        <v>2008</v>
      </c>
      <c r="D1202" s="20">
        <v>13860</v>
      </c>
      <c r="F1202" s="376">
        <f>D1202/20</f>
        <v>693</v>
      </c>
    </row>
    <row r="1203" spans="1:4" ht="21">
      <c r="A1203" s="17">
        <v>57</v>
      </c>
      <c r="B1203" s="4" t="s">
        <v>302</v>
      </c>
      <c r="C1203" s="4">
        <v>2008</v>
      </c>
      <c r="D1203" s="20">
        <v>1561.06</v>
      </c>
    </row>
    <row r="1204" spans="1:4" ht="10.5">
      <c r="A1204" s="17">
        <v>58</v>
      </c>
      <c r="B1204" s="4" t="s">
        <v>303</v>
      </c>
      <c r="C1204" s="4">
        <v>2008</v>
      </c>
      <c r="D1204" s="20">
        <v>1842.2</v>
      </c>
    </row>
    <row r="1205" spans="1:4" ht="10.5">
      <c r="A1205" s="17">
        <v>59</v>
      </c>
      <c r="B1205" s="4" t="s">
        <v>1357</v>
      </c>
      <c r="C1205" s="4">
        <v>2008</v>
      </c>
      <c r="D1205" s="20">
        <v>3999</v>
      </c>
    </row>
    <row r="1206" spans="1:4" ht="11.25" thickBot="1">
      <c r="A1206" s="17"/>
      <c r="B1206" s="22" t="s">
        <v>304</v>
      </c>
      <c r="C1206" s="4"/>
      <c r="D1206" s="341">
        <f>SUM(D1149:D1205)</f>
        <v>312639.31999999995</v>
      </c>
    </row>
    <row r="1207" spans="1:4" ht="10.5">
      <c r="A1207" s="446" t="s">
        <v>507</v>
      </c>
      <c r="B1207" s="447"/>
      <c r="C1207" s="447"/>
      <c r="D1207" s="448"/>
    </row>
    <row r="1208" spans="1:4" ht="21.75" thickBot="1">
      <c r="A1208" s="96" t="s">
        <v>2311</v>
      </c>
      <c r="B1208" s="97" t="s">
        <v>287</v>
      </c>
      <c r="C1208" s="97" t="s">
        <v>2353</v>
      </c>
      <c r="D1208" s="98" t="s">
        <v>2354</v>
      </c>
    </row>
    <row r="1209" spans="1:4" ht="10.5">
      <c r="A1209" s="38">
        <v>1</v>
      </c>
      <c r="B1209" s="30" t="s">
        <v>438</v>
      </c>
      <c r="C1209" s="30" t="s">
        <v>439</v>
      </c>
      <c r="D1209" s="31">
        <v>2112</v>
      </c>
    </row>
    <row r="1210" spans="1:4" ht="10.5">
      <c r="A1210" s="17">
        <v>2</v>
      </c>
      <c r="B1210" s="4" t="s">
        <v>440</v>
      </c>
      <c r="C1210" s="4" t="s">
        <v>441</v>
      </c>
      <c r="D1210" s="20">
        <v>1669</v>
      </c>
    </row>
    <row r="1211" spans="1:4" ht="10.5">
      <c r="A1211" s="17">
        <v>3</v>
      </c>
      <c r="B1211" s="4" t="s">
        <v>442</v>
      </c>
      <c r="C1211" s="4" t="s">
        <v>443</v>
      </c>
      <c r="D1211" s="20">
        <v>1138.42</v>
      </c>
    </row>
    <row r="1212" spans="1:4" ht="31.5">
      <c r="A1212" s="17">
        <v>4</v>
      </c>
      <c r="B1212" s="4" t="s">
        <v>305</v>
      </c>
      <c r="C1212" s="4">
        <v>2007</v>
      </c>
      <c r="D1212" s="20">
        <v>3714.92</v>
      </c>
    </row>
    <row r="1213" spans="1:4" ht="21">
      <c r="A1213" s="17">
        <v>5</v>
      </c>
      <c r="B1213" s="4" t="s">
        <v>306</v>
      </c>
      <c r="C1213" s="4">
        <v>2008</v>
      </c>
      <c r="D1213" s="20">
        <v>3281.8</v>
      </c>
    </row>
    <row r="1214" spans="1:6" ht="10.5">
      <c r="A1214" s="17"/>
      <c r="B1214" s="22" t="s">
        <v>2316</v>
      </c>
      <c r="C1214" s="4"/>
      <c r="D1214" s="23">
        <f>SUM(D1209:D1213)</f>
        <v>11916.14</v>
      </c>
      <c r="F1214" s="322"/>
    </row>
    <row r="1215" spans="13:44" ht="10.5">
      <c r="M1215" s="226"/>
      <c r="N1215" s="226"/>
      <c r="O1215" s="226"/>
      <c r="P1215" s="226"/>
      <c r="Q1215" s="226"/>
      <c r="R1215" s="226"/>
      <c r="S1215" s="226"/>
      <c r="T1215" s="226"/>
      <c r="U1215" s="226"/>
      <c r="V1215" s="226"/>
      <c r="W1215" s="226"/>
      <c r="X1215" s="226"/>
      <c r="Y1215" s="226"/>
      <c r="Z1215" s="226"/>
      <c r="AA1215" s="226"/>
      <c r="AB1215" s="226"/>
      <c r="AC1215" s="226"/>
      <c r="AD1215" s="226"/>
      <c r="AE1215" s="226"/>
      <c r="AF1215" s="226"/>
      <c r="AG1215" s="226"/>
      <c r="AH1215" s="226"/>
      <c r="AI1215" s="226"/>
      <c r="AJ1215" s="226"/>
      <c r="AK1215" s="226"/>
      <c r="AL1215" s="226"/>
      <c r="AM1215" s="226"/>
      <c r="AN1215" s="226"/>
      <c r="AO1215" s="226"/>
      <c r="AP1215" s="226"/>
      <c r="AQ1215" s="226"/>
      <c r="AR1215" s="226"/>
    </row>
    <row r="1216" spans="1:44" s="218" customFormat="1" ht="10.5">
      <c r="A1216" s="217" t="s">
        <v>516</v>
      </c>
      <c r="C1216" s="217"/>
      <c r="D1216" s="281"/>
      <c r="M1216" s="226"/>
      <c r="N1216" s="226"/>
      <c r="O1216" s="226"/>
      <c r="P1216" s="226"/>
      <c r="Q1216" s="226"/>
      <c r="R1216" s="226"/>
      <c r="S1216" s="226"/>
      <c r="T1216" s="226"/>
      <c r="U1216" s="226"/>
      <c r="V1216" s="226"/>
      <c r="W1216" s="226"/>
      <c r="X1216" s="226"/>
      <c r="Y1216" s="226"/>
      <c r="Z1216" s="226"/>
      <c r="AA1216" s="226"/>
      <c r="AB1216" s="226"/>
      <c r="AC1216" s="226"/>
      <c r="AD1216" s="226"/>
      <c r="AE1216" s="226"/>
      <c r="AF1216" s="226"/>
      <c r="AG1216" s="226"/>
      <c r="AH1216" s="226"/>
      <c r="AI1216" s="226"/>
      <c r="AJ1216" s="226"/>
      <c r="AK1216" s="226"/>
      <c r="AL1216" s="226"/>
      <c r="AM1216" s="226"/>
      <c r="AN1216" s="226"/>
      <c r="AO1216" s="226"/>
      <c r="AP1216" s="226"/>
      <c r="AQ1216" s="226"/>
      <c r="AR1216" s="226"/>
    </row>
    <row r="1217" spans="1:4" s="226" customFormat="1" ht="10.5">
      <c r="A1217" s="225"/>
      <c r="B1217" s="225"/>
      <c r="C1217" s="225"/>
      <c r="D1217" s="280"/>
    </row>
    <row r="1218" spans="1:4" ht="10.5">
      <c r="A1218" s="453" t="s">
        <v>506</v>
      </c>
      <c r="B1218" s="453"/>
      <c r="C1218" s="453"/>
      <c r="D1218" s="453"/>
    </row>
    <row r="1219" spans="1:4" ht="21">
      <c r="A1219" s="15" t="s">
        <v>2311</v>
      </c>
      <c r="B1219" s="15" t="s">
        <v>2352</v>
      </c>
      <c r="C1219" s="15" t="s">
        <v>2353</v>
      </c>
      <c r="D1219" s="16" t="s">
        <v>2354</v>
      </c>
    </row>
    <row r="1220" spans="1:4" ht="10.5">
      <c r="A1220" s="17">
        <v>1</v>
      </c>
      <c r="B1220" s="4" t="s">
        <v>179</v>
      </c>
      <c r="C1220" s="17">
        <v>2003</v>
      </c>
      <c r="D1220" s="20">
        <v>1590.02</v>
      </c>
    </row>
    <row r="1221" spans="1:4" ht="10.5">
      <c r="A1221" s="17">
        <v>2</v>
      </c>
      <c r="B1221" s="4" t="s">
        <v>2074</v>
      </c>
      <c r="C1221" s="17">
        <v>2003</v>
      </c>
      <c r="D1221" s="20">
        <v>480</v>
      </c>
    </row>
    <row r="1222" spans="1:4" ht="10.5">
      <c r="A1222" s="17">
        <v>3</v>
      </c>
      <c r="B1222" s="4" t="s">
        <v>455</v>
      </c>
      <c r="C1222" s="17">
        <v>2007</v>
      </c>
      <c r="D1222" s="20">
        <v>5767</v>
      </c>
    </row>
    <row r="1223" spans="1:4" ht="10.5">
      <c r="A1223" s="17">
        <v>4</v>
      </c>
      <c r="B1223" s="4" t="s">
        <v>456</v>
      </c>
      <c r="C1223" s="17">
        <v>2007</v>
      </c>
      <c r="D1223" s="20">
        <v>25900</v>
      </c>
    </row>
    <row r="1224" spans="1:4" ht="10.5">
      <c r="A1224" s="17">
        <v>5</v>
      </c>
      <c r="B1224" s="4" t="s">
        <v>456</v>
      </c>
      <c r="C1224" s="17">
        <v>2007</v>
      </c>
      <c r="D1224" s="20">
        <v>1920</v>
      </c>
    </row>
    <row r="1225" spans="1:4" ht="10.5">
      <c r="A1225" s="17">
        <v>6</v>
      </c>
      <c r="B1225" s="4" t="s">
        <v>457</v>
      </c>
      <c r="C1225" s="17">
        <v>2007</v>
      </c>
      <c r="D1225" s="20">
        <v>765</v>
      </c>
    </row>
    <row r="1226" spans="1:4" ht="10.5">
      <c r="A1226" s="17">
        <v>7</v>
      </c>
      <c r="B1226" s="4" t="s">
        <v>457</v>
      </c>
      <c r="C1226" s="17">
        <v>2007</v>
      </c>
      <c r="D1226" s="20">
        <v>765</v>
      </c>
    </row>
    <row r="1227" spans="1:4" ht="10.5">
      <c r="A1227" s="17">
        <v>8</v>
      </c>
      <c r="B1227" s="33" t="s">
        <v>458</v>
      </c>
      <c r="C1227" s="17">
        <v>2007</v>
      </c>
      <c r="D1227" s="20">
        <v>2464.4</v>
      </c>
    </row>
    <row r="1228" spans="1:4" ht="10.5">
      <c r="A1228" s="17">
        <v>9</v>
      </c>
      <c r="B1228" s="4" t="s">
        <v>459</v>
      </c>
      <c r="C1228" s="17">
        <v>2007</v>
      </c>
      <c r="D1228" s="20">
        <v>11520</v>
      </c>
    </row>
    <row r="1229" spans="1:4" ht="10.5">
      <c r="A1229" s="17">
        <v>10</v>
      </c>
      <c r="B1229" s="4" t="s">
        <v>461</v>
      </c>
      <c r="C1229" s="17">
        <v>2005</v>
      </c>
      <c r="D1229" s="20">
        <v>4799</v>
      </c>
    </row>
    <row r="1230" spans="1:6" ht="10.5">
      <c r="A1230" s="17"/>
      <c r="B1230" s="22" t="s">
        <v>2316</v>
      </c>
      <c r="C1230" s="4"/>
      <c r="D1230" s="341">
        <f>SUM(D1220:D1229)</f>
        <v>55970.420000000006</v>
      </c>
      <c r="F1230" s="213"/>
    </row>
    <row r="1231" spans="1:4" ht="10.5">
      <c r="A1231" s="445" t="s">
        <v>507</v>
      </c>
      <c r="B1231" s="445"/>
      <c r="C1231" s="445"/>
      <c r="D1231" s="445"/>
    </row>
    <row r="1232" spans="1:4" ht="21">
      <c r="A1232" s="15" t="s">
        <v>2311</v>
      </c>
      <c r="B1232" s="15" t="s">
        <v>287</v>
      </c>
      <c r="C1232" s="15" t="s">
        <v>2353</v>
      </c>
      <c r="D1232" s="16" t="s">
        <v>2354</v>
      </c>
    </row>
    <row r="1233" spans="1:4" ht="10.5">
      <c r="A1233" s="17">
        <v>1</v>
      </c>
      <c r="B1233" s="4" t="s">
        <v>460</v>
      </c>
      <c r="C1233" s="17">
        <v>2005</v>
      </c>
      <c r="D1233" s="20">
        <v>4416.4</v>
      </c>
    </row>
    <row r="1234" spans="1:4" ht="10.5">
      <c r="A1234" s="17">
        <v>2</v>
      </c>
      <c r="B1234" s="4" t="s">
        <v>462</v>
      </c>
      <c r="C1234" s="17">
        <v>2007</v>
      </c>
      <c r="D1234" s="20">
        <v>3592.9</v>
      </c>
    </row>
    <row r="1235" spans="1:4" ht="10.5">
      <c r="A1235" s="17"/>
      <c r="B1235" s="22" t="s">
        <v>2316</v>
      </c>
      <c r="C1235" s="4"/>
      <c r="D1235" s="23">
        <f>SUM(D1233:D1234)</f>
        <v>8009.299999999999</v>
      </c>
    </row>
    <row r="1237" spans="1:4" s="218" customFormat="1" ht="10.5">
      <c r="A1237" s="217" t="s">
        <v>504</v>
      </c>
      <c r="D1237" s="242"/>
    </row>
    <row r="1238" ht="11.25" thickBot="1">
      <c r="A1238" s="25"/>
    </row>
    <row r="1239" spans="1:4" ht="10.5">
      <c r="A1239" s="452" t="s">
        <v>506</v>
      </c>
      <c r="B1239" s="452"/>
      <c r="C1239" s="452"/>
      <c r="D1239" s="452"/>
    </row>
    <row r="1240" spans="1:4" ht="21.75" thickBot="1">
      <c r="A1240" s="114" t="s">
        <v>2311</v>
      </c>
      <c r="B1240" s="115" t="s">
        <v>2352</v>
      </c>
      <c r="C1240" s="115" t="s">
        <v>2353</v>
      </c>
      <c r="D1240" s="253" t="s">
        <v>2354</v>
      </c>
    </row>
    <row r="1241" spans="1:4" ht="10.5">
      <c r="A1241" s="76">
        <v>1</v>
      </c>
      <c r="B1241" s="121" t="s">
        <v>314</v>
      </c>
      <c r="C1241" s="76">
        <v>2005</v>
      </c>
      <c r="D1241" s="256">
        <v>6671.52</v>
      </c>
    </row>
    <row r="1242" spans="1:4" ht="10.5">
      <c r="A1242" s="78">
        <v>2</v>
      </c>
      <c r="B1242" s="82" t="s">
        <v>1385</v>
      </c>
      <c r="C1242" s="78">
        <v>2004</v>
      </c>
      <c r="D1242" s="257">
        <v>4400</v>
      </c>
    </row>
    <row r="1243" spans="1:4" ht="10.5">
      <c r="A1243" s="78">
        <v>3</v>
      </c>
      <c r="B1243" s="82" t="s">
        <v>1386</v>
      </c>
      <c r="C1243" s="78">
        <v>2005</v>
      </c>
      <c r="D1243" s="257">
        <v>985</v>
      </c>
    </row>
    <row r="1244" spans="1:4" ht="10.5">
      <c r="A1244" s="78">
        <v>4</v>
      </c>
      <c r="B1244" s="82" t="s">
        <v>1387</v>
      </c>
      <c r="C1244" s="78">
        <v>2006</v>
      </c>
      <c r="D1244" s="257">
        <v>1442</v>
      </c>
    </row>
    <row r="1245" spans="1:4" ht="10.5">
      <c r="A1245" s="78">
        <v>5</v>
      </c>
      <c r="B1245" s="82" t="s">
        <v>1388</v>
      </c>
      <c r="C1245" s="78">
        <v>2006</v>
      </c>
      <c r="D1245" s="257">
        <v>2198</v>
      </c>
    </row>
    <row r="1246" spans="1:4" ht="10.5">
      <c r="A1246" s="78">
        <v>6</v>
      </c>
      <c r="B1246" s="82" t="s">
        <v>1389</v>
      </c>
      <c r="C1246" s="78">
        <v>2004</v>
      </c>
      <c r="D1246" s="257">
        <v>29303.1</v>
      </c>
    </row>
    <row r="1247" spans="1:4" ht="10.5">
      <c r="A1247" s="78">
        <v>7</v>
      </c>
      <c r="B1247" s="82" t="s">
        <v>1390</v>
      </c>
      <c r="C1247" s="78">
        <v>2004</v>
      </c>
      <c r="D1247" s="257">
        <v>3846.68</v>
      </c>
    </row>
    <row r="1248" spans="1:4" ht="10.5">
      <c r="A1248" s="78">
        <v>8</v>
      </c>
      <c r="B1248" s="82" t="s">
        <v>1391</v>
      </c>
      <c r="C1248" s="78">
        <v>2004</v>
      </c>
      <c r="D1248" s="257">
        <v>1746.99</v>
      </c>
    </row>
    <row r="1249" spans="1:4" ht="10.5">
      <c r="A1249" s="78">
        <v>9</v>
      </c>
      <c r="B1249" s="82" t="s">
        <v>1392</v>
      </c>
      <c r="C1249" s="78">
        <v>2004</v>
      </c>
      <c r="D1249" s="257">
        <v>6799.08</v>
      </c>
    </row>
    <row r="1250" spans="1:4" ht="10.5">
      <c r="A1250" s="78">
        <v>10</v>
      </c>
      <c r="B1250" s="82" t="s">
        <v>1393</v>
      </c>
      <c r="C1250" s="78">
        <v>2004</v>
      </c>
      <c r="D1250" s="257">
        <v>1416.46</v>
      </c>
    </row>
    <row r="1251" spans="1:4" ht="10.5">
      <c r="A1251" s="78">
        <v>11</v>
      </c>
      <c r="B1251" s="82" t="s">
        <v>1385</v>
      </c>
      <c r="C1251" s="78">
        <v>2006</v>
      </c>
      <c r="D1251" s="257">
        <v>1800</v>
      </c>
    </row>
    <row r="1252" spans="1:4" ht="10.5">
      <c r="A1252" s="78">
        <v>12</v>
      </c>
      <c r="B1252" s="82" t="s">
        <v>1394</v>
      </c>
      <c r="C1252" s="78">
        <v>2006</v>
      </c>
      <c r="D1252" s="257">
        <v>7844</v>
      </c>
    </row>
    <row r="1253" spans="1:4" ht="10.5">
      <c r="A1253" s="78">
        <v>13</v>
      </c>
      <c r="B1253" s="82" t="s">
        <v>1395</v>
      </c>
      <c r="C1253" s="78">
        <v>2006</v>
      </c>
      <c r="D1253" s="257">
        <v>22040</v>
      </c>
    </row>
    <row r="1254" spans="1:4" ht="21">
      <c r="A1254" s="78">
        <v>14</v>
      </c>
      <c r="B1254" s="82" t="s">
        <v>1396</v>
      </c>
      <c r="C1254" s="78">
        <v>2006</v>
      </c>
      <c r="D1254" s="257">
        <v>1516.58</v>
      </c>
    </row>
    <row r="1255" spans="1:4" ht="10.5">
      <c r="A1255" s="78">
        <v>15</v>
      </c>
      <c r="B1255" s="82" t="s">
        <v>1397</v>
      </c>
      <c r="C1255" s="78">
        <v>2007</v>
      </c>
      <c r="D1255" s="257">
        <v>25900</v>
      </c>
    </row>
    <row r="1256" spans="1:4" ht="10.5">
      <c r="A1256" s="78">
        <v>16</v>
      </c>
      <c r="B1256" s="82" t="s">
        <v>1398</v>
      </c>
      <c r="C1256" s="78">
        <v>2007</v>
      </c>
      <c r="D1256" s="257">
        <v>1920</v>
      </c>
    </row>
    <row r="1257" spans="1:4" ht="10.5">
      <c r="A1257" s="78">
        <v>17</v>
      </c>
      <c r="B1257" s="82" t="s">
        <v>1399</v>
      </c>
      <c r="C1257" s="78">
        <v>2007</v>
      </c>
      <c r="D1257" s="257">
        <v>765</v>
      </c>
    </row>
    <row r="1258" spans="1:4" ht="10.5">
      <c r="A1258" s="78">
        <v>18</v>
      </c>
      <c r="B1258" s="82" t="s">
        <v>1400</v>
      </c>
      <c r="C1258" s="78">
        <v>2007</v>
      </c>
      <c r="D1258" s="257">
        <v>2464.4</v>
      </c>
    </row>
    <row r="1259" spans="1:4" ht="10.5">
      <c r="A1259" s="78">
        <v>19</v>
      </c>
      <c r="B1259" s="82" t="s">
        <v>1401</v>
      </c>
      <c r="C1259" s="78">
        <v>2007</v>
      </c>
      <c r="D1259" s="257">
        <v>8640</v>
      </c>
    </row>
    <row r="1260" spans="1:4" ht="10.5">
      <c r="A1260" s="78">
        <v>20</v>
      </c>
      <c r="B1260" s="82" t="s">
        <v>1402</v>
      </c>
      <c r="C1260" s="78">
        <v>2007</v>
      </c>
      <c r="D1260" s="257">
        <v>1119</v>
      </c>
    </row>
    <row r="1261" spans="1:4" ht="10.5">
      <c r="A1261" s="78">
        <v>21</v>
      </c>
      <c r="B1261" s="82" t="s">
        <v>1403</v>
      </c>
      <c r="C1261" s="78">
        <v>2007</v>
      </c>
      <c r="D1261" s="257">
        <v>8000</v>
      </c>
    </row>
    <row r="1262" spans="1:4" ht="10.5">
      <c r="A1262" s="78">
        <v>22</v>
      </c>
      <c r="B1262" s="82" t="s">
        <v>1404</v>
      </c>
      <c r="C1262" s="78">
        <v>2007</v>
      </c>
      <c r="D1262" s="257">
        <v>765</v>
      </c>
    </row>
    <row r="1263" spans="1:4" ht="10.5">
      <c r="A1263" s="78">
        <v>23</v>
      </c>
      <c r="B1263" s="82" t="s">
        <v>1405</v>
      </c>
      <c r="C1263" s="78">
        <v>2007</v>
      </c>
      <c r="D1263" s="257">
        <v>2304</v>
      </c>
    </row>
    <row r="1264" spans="1:4" ht="10.5">
      <c r="A1264" s="78">
        <v>24</v>
      </c>
      <c r="B1264" s="82" t="s">
        <v>1406</v>
      </c>
      <c r="C1264" s="78">
        <v>2007</v>
      </c>
      <c r="D1264" s="257">
        <v>576</v>
      </c>
    </row>
    <row r="1265" spans="1:4" ht="10.5">
      <c r="A1265" s="78">
        <v>25</v>
      </c>
      <c r="B1265" s="82" t="s">
        <v>1407</v>
      </c>
      <c r="C1265" s="78">
        <v>2007</v>
      </c>
      <c r="D1265" s="257">
        <v>5767</v>
      </c>
    </row>
    <row r="1266" spans="1:4" ht="10.5">
      <c r="A1266" s="78">
        <v>26</v>
      </c>
      <c r="B1266" s="82" t="s">
        <v>2078</v>
      </c>
      <c r="C1266" s="78">
        <v>2007</v>
      </c>
      <c r="D1266" s="257">
        <v>2000</v>
      </c>
    </row>
    <row r="1267" spans="1:4" ht="10.5">
      <c r="A1267" s="78">
        <v>27</v>
      </c>
      <c r="B1267" s="82" t="s">
        <v>2079</v>
      </c>
      <c r="C1267" s="78">
        <v>2007</v>
      </c>
      <c r="D1267" s="257">
        <v>529</v>
      </c>
    </row>
    <row r="1268" spans="1:4" ht="10.5">
      <c r="A1268" s="78">
        <v>28</v>
      </c>
      <c r="B1268" s="82" t="s">
        <v>1408</v>
      </c>
      <c r="C1268" s="78">
        <v>2008</v>
      </c>
      <c r="D1268" s="257">
        <v>1060.21</v>
      </c>
    </row>
    <row r="1269" spans="1:4" ht="10.5">
      <c r="A1269" s="78">
        <v>29</v>
      </c>
      <c r="B1269" s="82" t="s">
        <v>2420</v>
      </c>
      <c r="C1269" s="78">
        <v>2008</v>
      </c>
      <c r="D1269" s="257">
        <v>1587.37</v>
      </c>
    </row>
    <row r="1270" spans="1:4" ht="10.5">
      <c r="A1270" s="78">
        <v>30</v>
      </c>
      <c r="B1270" s="82" t="s">
        <v>1409</v>
      </c>
      <c r="C1270" s="78">
        <v>2008</v>
      </c>
      <c r="D1270" s="257">
        <v>2770</v>
      </c>
    </row>
    <row r="1271" spans="1:4" ht="11.25" thickBot="1">
      <c r="A1271" s="78"/>
      <c r="B1271" s="116" t="s">
        <v>2316</v>
      </c>
      <c r="C1271" s="78"/>
      <c r="D1271" s="348">
        <f>SUM(D1241:D1270)</f>
        <v>158176.38999999998</v>
      </c>
    </row>
    <row r="1272" spans="1:4" ht="10.5">
      <c r="A1272" s="452" t="s">
        <v>507</v>
      </c>
      <c r="B1272" s="452"/>
      <c r="C1272" s="452"/>
      <c r="D1272" s="452"/>
    </row>
    <row r="1273" spans="1:4" ht="21.75" thickBot="1">
      <c r="A1273" s="114" t="s">
        <v>2311</v>
      </c>
      <c r="B1273" s="115" t="s">
        <v>287</v>
      </c>
      <c r="C1273" s="115" t="s">
        <v>2353</v>
      </c>
      <c r="D1273" s="253" t="s">
        <v>2354</v>
      </c>
    </row>
    <row r="1274" spans="1:4" ht="10.5">
      <c r="A1274" s="76">
        <v>1</v>
      </c>
      <c r="B1274" s="121" t="s">
        <v>1410</v>
      </c>
      <c r="C1274" s="76">
        <v>2004</v>
      </c>
      <c r="D1274" s="256">
        <v>2699.04</v>
      </c>
    </row>
    <row r="1275" spans="1:4" ht="10.5">
      <c r="A1275" s="78">
        <v>2</v>
      </c>
      <c r="B1275" s="82" t="s">
        <v>1284</v>
      </c>
      <c r="C1275" s="78">
        <v>2007</v>
      </c>
      <c r="D1275" s="257">
        <v>3592.9</v>
      </c>
    </row>
    <row r="1276" spans="1:4" ht="11.25" thickBot="1">
      <c r="A1276" s="78"/>
      <c r="B1276" s="116" t="s">
        <v>2316</v>
      </c>
      <c r="C1276" s="82"/>
      <c r="D1276" s="258">
        <f>SUM(D1274:D1275)</f>
        <v>6291.9400000000005</v>
      </c>
    </row>
    <row r="1277" spans="1:4" ht="10.5">
      <c r="A1277" s="452" t="s">
        <v>508</v>
      </c>
      <c r="B1277" s="452"/>
      <c r="C1277" s="452"/>
      <c r="D1277" s="452"/>
    </row>
    <row r="1278" spans="1:4" ht="32.25" thickBot="1">
      <c r="A1278" s="114" t="s">
        <v>2311</v>
      </c>
      <c r="B1278" s="115" t="s">
        <v>36</v>
      </c>
      <c r="C1278" s="115" t="s">
        <v>2353</v>
      </c>
      <c r="D1278" s="253" t="s">
        <v>2354</v>
      </c>
    </row>
    <row r="1279" spans="1:4" ht="21">
      <c r="A1279" s="76">
        <v>1</v>
      </c>
      <c r="B1279" s="121" t="s">
        <v>1411</v>
      </c>
      <c r="C1279" s="76">
        <v>2000</v>
      </c>
      <c r="D1279" s="256">
        <v>38000</v>
      </c>
    </row>
    <row r="1280" spans="1:4" ht="21">
      <c r="A1280" s="78">
        <v>2</v>
      </c>
      <c r="B1280" s="82" t="s">
        <v>1412</v>
      </c>
      <c r="C1280" s="78">
        <v>2007</v>
      </c>
      <c r="D1280" s="257">
        <v>7400</v>
      </c>
    </row>
    <row r="1281" spans="1:6" ht="73.5">
      <c r="A1281" s="38">
        <v>3</v>
      </c>
      <c r="B1281" s="373" t="s">
        <v>1587</v>
      </c>
      <c r="C1281" s="374">
        <v>2008</v>
      </c>
      <c r="D1281" s="375">
        <v>10000</v>
      </c>
      <c r="F1281" s="21"/>
    </row>
    <row r="1282" spans="1:4" ht="10.5">
      <c r="A1282" s="78"/>
      <c r="B1282" s="116" t="s">
        <v>2316</v>
      </c>
      <c r="C1282" s="82"/>
      <c r="D1282" s="348">
        <f>SUM(D1279:D1281)</f>
        <v>55400</v>
      </c>
    </row>
    <row r="1284" s="218" customFormat="1" ht="10.5">
      <c r="A1284" s="319" t="s">
        <v>1425</v>
      </c>
    </row>
    <row r="1285" ht="11.25" thickBot="1">
      <c r="A1285" s="25"/>
    </row>
    <row r="1286" spans="1:4" ht="10.5">
      <c r="A1286" s="449" t="s">
        <v>506</v>
      </c>
      <c r="B1286" s="450"/>
      <c r="C1286" s="450"/>
      <c r="D1286" s="451"/>
    </row>
    <row r="1287" spans="1:4" ht="10.5">
      <c r="A1287" s="38">
        <v>1</v>
      </c>
      <c r="B1287" s="30" t="s">
        <v>1426</v>
      </c>
      <c r="C1287" s="30">
        <v>2003</v>
      </c>
      <c r="D1287" s="31">
        <v>327.14</v>
      </c>
    </row>
    <row r="1288" spans="1:4" ht="10.5">
      <c r="A1288" s="38">
        <v>2</v>
      </c>
      <c r="B1288" s="30" t="s">
        <v>1426</v>
      </c>
      <c r="C1288" s="30">
        <v>2003</v>
      </c>
      <c r="D1288" s="31">
        <v>327.14</v>
      </c>
    </row>
    <row r="1289" spans="1:4" ht="10.5">
      <c r="A1289" s="17">
        <v>3</v>
      </c>
      <c r="B1289" s="30" t="s">
        <v>1426</v>
      </c>
      <c r="C1289" s="30">
        <v>2003</v>
      </c>
      <c r="D1289" s="31">
        <v>327.14</v>
      </c>
    </row>
    <row r="1290" spans="1:4" ht="10.5">
      <c r="A1290" s="38">
        <v>4</v>
      </c>
      <c r="B1290" s="30" t="s">
        <v>1426</v>
      </c>
      <c r="C1290" s="30">
        <v>2003</v>
      </c>
      <c r="D1290" s="31">
        <v>327.14</v>
      </c>
    </row>
    <row r="1291" spans="1:4" ht="10.5">
      <c r="A1291" s="38">
        <v>5</v>
      </c>
      <c r="B1291" s="30" t="s">
        <v>1426</v>
      </c>
      <c r="C1291" s="30">
        <v>2003</v>
      </c>
      <c r="D1291" s="31">
        <v>327.14</v>
      </c>
    </row>
    <row r="1292" spans="1:4" ht="10.5">
      <c r="A1292" s="17">
        <v>6</v>
      </c>
      <c r="B1292" s="30" t="s">
        <v>1426</v>
      </c>
      <c r="C1292" s="30">
        <v>2003</v>
      </c>
      <c r="D1292" s="31">
        <v>327.14</v>
      </c>
    </row>
    <row r="1293" spans="1:4" ht="10.5">
      <c r="A1293" s="38">
        <v>7</v>
      </c>
      <c r="B1293" s="30" t="s">
        <v>1426</v>
      </c>
      <c r="C1293" s="30">
        <v>2003</v>
      </c>
      <c r="D1293" s="31">
        <v>327.14</v>
      </c>
    </row>
    <row r="1294" spans="1:4" ht="10.5">
      <c r="A1294" s="38">
        <v>8</v>
      </c>
      <c r="B1294" s="30" t="s">
        <v>1426</v>
      </c>
      <c r="C1294" s="30">
        <v>2003</v>
      </c>
      <c r="D1294" s="31">
        <v>327.14</v>
      </c>
    </row>
    <row r="1295" spans="1:4" ht="10.5">
      <c r="A1295" s="17">
        <v>9</v>
      </c>
      <c r="B1295" s="30" t="s">
        <v>1426</v>
      </c>
      <c r="C1295" s="30">
        <v>2003</v>
      </c>
      <c r="D1295" s="31">
        <v>327.14</v>
      </c>
    </row>
    <row r="1296" spans="1:4" ht="10.5">
      <c r="A1296" s="38">
        <v>10</v>
      </c>
      <c r="B1296" s="30" t="s">
        <v>1426</v>
      </c>
      <c r="C1296" s="30">
        <v>2003</v>
      </c>
      <c r="D1296" s="31">
        <v>327.14</v>
      </c>
    </row>
    <row r="1297" spans="1:4" ht="10.5">
      <c r="A1297" s="17">
        <v>11</v>
      </c>
      <c r="B1297" s="30" t="s">
        <v>1426</v>
      </c>
      <c r="C1297" s="30">
        <v>2003</v>
      </c>
      <c r="D1297" s="31">
        <v>327.14</v>
      </c>
    </row>
    <row r="1298" spans="1:4" ht="10.5">
      <c r="A1298" s="38">
        <v>12</v>
      </c>
      <c r="B1298" s="30" t="s">
        <v>1426</v>
      </c>
      <c r="C1298" s="30">
        <v>2003</v>
      </c>
      <c r="D1298" s="31">
        <v>327.14</v>
      </c>
    </row>
    <row r="1299" spans="1:4" ht="10.5">
      <c r="A1299" s="17">
        <v>13</v>
      </c>
      <c r="B1299" s="30" t="s">
        <v>1426</v>
      </c>
      <c r="C1299" s="30">
        <v>2003</v>
      </c>
      <c r="D1299" s="31">
        <v>327.14</v>
      </c>
    </row>
    <row r="1300" spans="1:4" ht="10.5">
      <c r="A1300" s="38">
        <v>14</v>
      </c>
      <c r="B1300" s="30" t="s">
        <v>1426</v>
      </c>
      <c r="C1300" s="30">
        <v>2003</v>
      </c>
      <c r="D1300" s="31">
        <v>327.14</v>
      </c>
    </row>
    <row r="1301" spans="1:4" ht="10.5">
      <c r="A1301" s="17">
        <v>15</v>
      </c>
      <c r="B1301" s="30" t="s">
        <v>1426</v>
      </c>
      <c r="C1301" s="30">
        <v>2003</v>
      </c>
      <c r="D1301" s="31">
        <v>327.14</v>
      </c>
    </row>
    <row r="1302" spans="1:4" ht="10.5">
      <c r="A1302" s="38">
        <v>16</v>
      </c>
      <c r="B1302" s="30" t="s">
        <v>1426</v>
      </c>
      <c r="C1302" s="30">
        <v>2003</v>
      </c>
      <c r="D1302" s="31">
        <v>327.14</v>
      </c>
    </row>
    <row r="1303" spans="1:4" ht="10.5">
      <c r="A1303" s="17">
        <v>17</v>
      </c>
      <c r="B1303" s="30" t="s">
        <v>1426</v>
      </c>
      <c r="C1303" s="30">
        <v>2003</v>
      </c>
      <c r="D1303" s="20">
        <v>380.62</v>
      </c>
    </row>
    <row r="1304" spans="1:4" ht="10.5">
      <c r="A1304" s="38">
        <v>18</v>
      </c>
      <c r="B1304" s="30" t="s">
        <v>1426</v>
      </c>
      <c r="C1304" s="30">
        <v>2003</v>
      </c>
      <c r="D1304" s="20">
        <v>380.62</v>
      </c>
    </row>
    <row r="1305" spans="1:4" ht="10.5">
      <c r="A1305" s="17">
        <v>19</v>
      </c>
      <c r="B1305" s="30" t="s">
        <v>1426</v>
      </c>
      <c r="C1305" s="30">
        <v>2003</v>
      </c>
      <c r="D1305" s="20">
        <v>380.62</v>
      </c>
    </row>
    <row r="1306" spans="1:4" ht="10.5">
      <c r="A1306" s="38">
        <v>20</v>
      </c>
      <c r="B1306" s="30" t="s">
        <v>1426</v>
      </c>
      <c r="C1306" s="30">
        <v>2003</v>
      </c>
      <c r="D1306" s="20">
        <v>380.62</v>
      </c>
    </row>
    <row r="1307" spans="1:4" ht="10.5">
      <c r="A1307" s="17">
        <v>21</v>
      </c>
      <c r="B1307" s="30" t="s">
        <v>1427</v>
      </c>
      <c r="C1307" s="30">
        <v>2003</v>
      </c>
      <c r="D1307" s="20">
        <v>5630.66</v>
      </c>
    </row>
    <row r="1308" spans="1:4" ht="10.5">
      <c r="A1308" s="38">
        <v>22</v>
      </c>
      <c r="B1308" s="30" t="s">
        <v>1428</v>
      </c>
      <c r="C1308" s="30">
        <v>2003</v>
      </c>
      <c r="D1308" s="20">
        <v>1748.96</v>
      </c>
    </row>
    <row r="1309" spans="1:4" ht="10.5">
      <c r="A1309" s="17">
        <v>23</v>
      </c>
      <c r="B1309" s="30" t="s">
        <v>1428</v>
      </c>
      <c r="C1309" s="30">
        <v>2003</v>
      </c>
      <c r="D1309" s="20">
        <v>1748.96</v>
      </c>
    </row>
    <row r="1310" spans="1:4" ht="10.5">
      <c r="A1310" s="38">
        <v>24</v>
      </c>
      <c r="B1310" s="30" t="s">
        <v>1428</v>
      </c>
      <c r="C1310" s="30">
        <v>2003</v>
      </c>
      <c r="D1310" s="20">
        <v>1748.96</v>
      </c>
    </row>
    <row r="1311" spans="1:4" ht="10.5">
      <c r="A1311" s="17">
        <v>25</v>
      </c>
      <c r="B1311" s="30" t="s">
        <v>1428</v>
      </c>
      <c r="C1311" s="30">
        <v>2003</v>
      </c>
      <c r="D1311" s="20">
        <v>1748.96</v>
      </c>
    </row>
    <row r="1312" spans="1:4" ht="10.5">
      <c r="A1312" s="38">
        <v>26</v>
      </c>
      <c r="B1312" s="30" t="s">
        <v>1428</v>
      </c>
      <c r="C1312" s="30">
        <v>2003</v>
      </c>
      <c r="D1312" s="20">
        <v>1748.96</v>
      </c>
    </row>
    <row r="1313" spans="1:4" ht="10.5">
      <c r="A1313" s="17">
        <v>27</v>
      </c>
      <c r="B1313" s="30" t="s">
        <v>1428</v>
      </c>
      <c r="C1313" s="30">
        <v>2003</v>
      </c>
      <c r="D1313" s="20">
        <v>1748.96</v>
      </c>
    </row>
    <row r="1314" spans="1:4" ht="10.5">
      <c r="A1314" s="38">
        <v>28</v>
      </c>
      <c r="B1314" s="30" t="s">
        <v>1428</v>
      </c>
      <c r="C1314" s="30">
        <v>2003</v>
      </c>
      <c r="D1314" s="20">
        <v>1748.96</v>
      </c>
    </row>
    <row r="1315" spans="1:4" ht="10.5">
      <c r="A1315" s="17">
        <v>29</v>
      </c>
      <c r="B1315" s="30" t="s">
        <v>1428</v>
      </c>
      <c r="C1315" s="30">
        <v>2003</v>
      </c>
      <c r="D1315" s="20">
        <v>1748.96</v>
      </c>
    </row>
    <row r="1316" spans="1:4" ht="10.5">
      <c r="A1316" s="38">
        <v>30</v>
      </c>
      <c r="B1316" s="30" t="s">
        <v>1428</v>
      </c>
      <c r="C1316" s="30">
        <v>2003</v>
      </c>
      <c r="D1316" s="20">
        <v>1748.96</v>
      </c>
    </row>
    <row r="1317" spans="1:4" ht="10.5">
      <c r="A1317" s="17">
        <v>31</v>
      </c>
      <c r="B1317" s="30" t="s">
        <v>1428</v>
      </c>
      <c r="C1317" s="30">
        <v>2003</v>
      </c>
      <c r="D1317" s="20">
        <v>1748.96</v>
      </c>
    </row>
    <row r="1318" spans="1:4" ht="10.5">
      <c r="A1318" s="38">
        <v>32</v>
      </c>
      <c r="B1318" s="30" t="s">
        <v>1428</v>
      </c>
      <c r="C1318" s="30">
        <v>2003</v>
      </c>
      <c r="D1318" s="20">
        <v>1748.96</v>
      </c>
    </row>
    <row r="1319" spans="1:4" ht="10.5">
      <c r="A1319" s="17">
        <v>33</v>
      </c>
      <c r="B1319" s="30" t="s">
        <v>1428</v>
      </c>
      <c r="C1319" s="30">
        <v>2003</v>
      </c>
      <c r="D1319" s="20">
        <v>1748.96</v>
      </c>
    </row>
    <row r="1320" spans="1:4" ht="10.5">
      <c r="A1320" s="38">
        <v>34</v>
      </c>
      <c r="B1320" s="30" t="s">
        <v>1428</v>
      </c>
      <c r="C1320" s="30">
        <v>2003</v>
      </c>
      <c r="D1320" s="20">
        <v>1748.96</v>
      </c>
    </row>
    <row r="1321" spans="1:4" ht="10.5">
      <c r="A1321" s="17">
        <v>35</v>
      </c>
      <c r="B1321" s="30" t="s">
        <v>1429</v>
      </c>
      <c r="C1321" s="30">
        <v>2003</v>
      </c>
      <c r="D1321" s="20">
        <v>1920.93</v>
      </c>
    </row>
    <row r="1322" spans="1:4" ht="10.5">
      <c r="A1322" s="38">
        <v>36</v>
      </c>
      <c r="B1322" s="30" t="s">
        <v>1430</v>
      </c>
      <c r="C1322" s="30">
        <v>2003</v>
      </c>
      <c r="D1322" s="20">
        <v>1937.7</v>
      </c>
    </row>
    <row r="1323" spans="1:4" ht="10.5">
      <c r="A1323" s="17">
        <v>37</v>
      </c>
      <c r="B1323" s="30" t="s">
        <v>1430</v>
      </c>
      <c r="C1323" s="30">
        <v>2003</v>
      </c>
      <c r="D1323" s="20">
        <v>1937.7</v>
      </c>
    </row>
    <row r="1324" spans="1:4" ht="10.5">
      <c r="A1324" s="38">
        <v>38</v>
      </c>
      <c r="B1324" s="30" t="s">
        <v>1430</v>
      </c>
      <c r="C1324" s="30">
        <v>2003</v>
      </c>
      <c r="D1324" s="20">
        <v>1937.7</v>
      </c>
    </row>
    <row r="1325" spans="1:4" ht="10.5">
      <c r="A1325" s="38">
        <v>39</v>
      </c>
      <c r="B1325" s="30" t="s">
        <v>1430</v>
      </c>
      <c r="C1325" s="30">
        <v>2003</v>
      </c>
      <c r="D1325" s="20">
        <v>1937.7</v>
      </c>
    </row>
    <row r="1326" spans="1:4" ht="10.5">
      <c r="A1326" s="17">
        <v>40</v>
      </c>
      <c r="B1326" s="30" t="s">
        <v>1431</v>
      </c>
      <c r="C1326" s="30">
        <v>2003</v>
      </c>
      <c r="D1326" s="20">
        <v>730.93</v>
      </c>
    </row>
    <row r="1327" spans="1:4" ht="10.5">
      <c r="A1327" s="38">
        <v>41</v>
      </c>
      <c r="B1327" s="30" t="s">
        <v>1432</v>
      </c>
      <c r="C1327" s="30">
        <v>2003</v>
      </c>
      <c r="D1327" s="20">
        <v>2301.02</v>
      </c>
    </row>
    <row r="1328" spans="1:4" ht="10.5">
      <c r="A1328" s="38">
        <v>42</v>
      </c>
      <c r="B1328" s="30" t="s">
        <v>1433</v>
      </c>
      <c r="C1328" s="30">
        <v>2003</v>
      </c>
      <c r="D1328" s="20">
        <v>1421.6</v>
      </c>
    </row>
    <row r="1329" spans="1:4" ht="10.5">
      <c r="A1329" s="17">
        <v>43</v>
      </c>
      <c r="B1329" s="30" t="s">
        <v>1434</v>
      </c>
      <c r="C1329" s="30">
        <v>2007</v>
      </c>
      <c r="D1329" s="20">
        <v>5767</v>
      </c>
    </row>
    <row r="1330" spans="1:4" ht="10.5">
      <c r="A1330" s="38">
        <v>44</v>
      </c>
      <c r="B1330" s="282" t="s">
        <v>1964</v>
      </c>
      <c r="C1330" s="30">
        <v>2007</v>
      </c>
      <c r="D1330" s="93">
        <v>25900</v>
      </c>
    </row>
    <row r="1331" spans="1:4" ht="10.5">
      <c r="A1331" s="38">
        <v>45</v>
      </c>
      <c r="B1331" s="30" t="s">
        <v>1435</v>
      </c>
      <c r="C1331" s="30">
        <v>2007</v>
      </c>
      <c r="D1331" s="20">
        <v>1920</v>
      </c>
    </row>
    <row r="1332" spans="1:4" ht="10.5">
      <c r="A1332" s="17">
        <v>46</v>
      </c>
      <c r="B1332" s="30" t="s">
        <v>1436</v>
      </c>
      <c r="C1332" s="30">
        <v>2007</v>
      </c>
      <c r="D1332" s="20">
        <v>3592.9</v>
      </c>
    </row>
    <row r="1333" spans="1:4" ht="10.5">
      <c r="A1333" s="38">
        <v>47</v>
      </c>
      <c r="B1333" s="30" t="s">
        <v>1437</v>
      </c>
      <c r="C1333" s="30">
        <v>2006</v>
      </c>
      <c r="D1333" s="20">
        <v>300.01</v>
      </c>
    </row>
    <row r="1334" spans="1:4" ht="10.5">
      <c r="A1334" s="38">
        <v>48</v>
      </c>
      <c r="B1334" s="30" t="s">
        <v>1438</v>
      </c>
      <c r="C1334" s="30">
        <v>2007</v>
      </c>
      <c r="D1334" s="20">
        <v>2464.4</v>
      </c>
    </row>
    <row r="1335" spans="1:4" ht="10.5">
      <c r="A1335" s="17">
        <v>49</v>
      </c>
      <c r="B1335" s="30" t="s">
        <v>1965</v>
      </c>
      <c r="C1335" s="30">
        <v>2007</v>
      </c>
      <c r="D1335" s="93">
        <v>9216</v>
      </c>
    </row>
    <row r="1336" spans="1:4" ht="10.5">
      <c r="A1336" s="38">
        <v>50</v>
      </c>
      <c r="B1336" s="30" t="s">
        <v>1439</v>
      </c>
      <c r="C1336" s="30">
        <v>2007</v>
      </c>
      <c r="D1336" s="20">
        <v>1119</v>
      </c>
    </row>
    <row r="1337" spans="1:4" ht="10.5">
      <c r="A1337" s="38">
        <v>51</v>
      </c>
      <c r="B1337" s="30" t="s">
        <v>1440</v>
      </c>
      <c r="C1337" s="30">
        <v>2006</v>
      </c>
      <c r="D1337" s="20">
        <v>1049</v>
      </c>
    </row>
    <row r="1338" spans="1:4" ht="10.5">
      <c r="A1338" s="17">
        <v>52</v>
      </c>
      <c r="B1338" s="30" t="s">
        <v>1441</v>
      </c>
      <c r="C1338" s="30">
        <v>2007</v>
      </c>
      <c r="D1338" s="20">
        <v>3199</v>
      </c>
    </row>
    <row r="1339" spans="1:4" ht="10.5">
      <c r="A1339" s="38">
        <v>53</v>
      </c>
      <c r="B1339" s="30" t="s">
        <v>2420</v>
      </c>
      <c r="C1339" s="30">
        <v>2005</v>
      </c>
      <c r="D1339" s="20">
        <v>1779</v>
      </c>
    </row>
    <row r="1340" spans="1:4" ht="10.5">
      <c r="A1340" s="38">
        <v>54</v>
      </c>
      <c r="B1340" s="30" t="s">
        <v>1442</v>
      </c>
      <c r="C1340" s="30">
        <v>2005</v>
      </c>
      <c r="D1340" s="20">
        <v>348</v>
      </c>
    </row>
    <row r="1341" spans="1:4" ht="10.5">
      <c r="A1341" s="17">
        <v>55</v>
      </c>
      <c r="B1341" s="30" t="s">
        <v>1966</v>
      </c>
      <c r="C1341" s="30">
        <v>2007</v>
      </c>
      <c r="D1341" s="93">
        <v>8000</v>
      </c>
    </row>
    <row r="1342" spans="1:4" ht="10.5">
      <c r="A1342" s="38">
        <v>56</v>
      </c>
      <c r="B1342" s="30" t="s">
        <v>1967</v>
      </c>
      <c r="C1342" s="30">
        <v>2007</v>
      </c>
      <c r="D1342" s="93">
        <v>2304</v>
      </c>
    </row>
    <row r="1343" spans="1:4" ht="10.5">
      <c r="A1343" s="38">
        <v>57</v>
      </c>
      <c r="B1343" s="30" t="s">
        <v>1443</v>
      </c>
      <c r="C1343" s="30">
        <v>2008</v>
      </c>
      <c r="D1343" s="20">
        <v>1198.99</v>
      </c>
    </row>
    <row r="1344" spans="1:4" ht="10.5">
      <c r="A1344" s="38">
        <v>58</v>
      </c>
      <c r="B1344" s="30" t="s">
        <v>1968</v>
      </c>
      <c r="C1344" s="30">
        <v>2007</v>
      </c>
      <c r="D1344" s="93">
        <v>8772.84</v>
      </c>
    </row>
    <row r="1345" spans="1:4" ht="10.5">
      <c r="A1345" s="38">
        <v>59</v>
      </c>
      <c r="B1345" s="282" t="s">
        <v>1444</v>
      </c>
      <c r="C1345" s="30">
        <v>2007</v>
      </c>
      <c r="D1345" s="20">
        <v>1490</v>
      </c>
    </row>
    <row r="1346" spans="1:4" ht="10.5">
      <c r="A1346" s="38">
        <v>60</v>
      </c>
      <c r="B1346" s="30" t="s">
        <v>1567</v>
      </c>
      <c r="C1346" s="30">
        <v>2007</v>
      </c>
      <c r="D1346" s="93">
        <v>3059</v>
      </c>
    </row>
    <row r="1347" spans="1:4" ht="10.5">
      <c r="A1347" s="17"/>
      <c r="B1347" s="22" t="s">
        <v>2316</v>
      </c>
      <c r="C1347" s="22"/>
      <c r="D1347" s="341">
        <f>SUM(D1287:D1346)</f>
        <v>130728.27999999997</v>
      </c>
    </row>
    <row r="1349" spans="1:4" s="218" customFormat="1" ht="10.5" customHeight="1">
      <c r="A1349" s="215" t="s">
        <v>498</v>
      </c>
      <c r="B1349" s="224"/>
      <c r="C1349" s="224"/>
      <c r="D1349" s="242"/>
    </row>
    <row r="1350" ht="11.25" thickBot="1">
      <c r="A1350" s="25"/>
    </row>
    <row r="1351" spans="1:4" ht="10.5">
      <c r="A1351" s="449" t="s">
        <v>506</v>
      </c>
      <c r="B1351" s="450"/>
      <c r="C1351" s="450"/>
      <c r="D1351" s="451"/>
    </row>
    <row r="1352" spans="1:4" ht="21.75" thickBot="1">
      <c r="A1352" s="96" t="s">
        <v>2311</v>
      </c>
      <c r="B1352" s="97" t="s">
        <v>2352</v>
      </c>
      <c r="C1352" s="97" t="s">
        <v>2353</v>
      </c>
      <c r="D1352" s="98" t="s">
        <v>2354</v>
      </c>
    </row>
    <row r="1353" spans="1:4" ht="10.5">
      <c r="A1353" s="38">
        <v>1</v>
      </c>
      <c r="B1353" s="4" t="s">
        <v>2420</v>
      </c>
      <c r="C1353" s="4">
        <v>2003</v>
      </c>
      <c r="D1353" s="20">
        <v>2248.07</v>
      </c>
    </row>
    <row r="1354" spans="1:4" ht="10.5">
      <c r="A1354" s="17">
        <v>2</v>
      </c>
      <c r="B1354" s="4" t="s">
        <v>2420</v>
      </c>
      <c r="C1354" s="4">
        <v>2003</v>
      </c>
      <c r="D1354" s="20">
        <v>2076.1</v>
      </c>
    </row>
    <row r="1355" spans="1:4" ht="10.5">
      <c r="A1355" s="17">
        <v>3</v>
      </c>
      <c r="B1355" s="4" t="s">
        <v>2420</v>
      </c>
      <c r="C1355" s="4">
        <v>2003</v>
      </c>
      <c r="D1355" s="20">
        <v>2076.1</v>
      </c>
    </row>
    <row r="1356" spans="1:4" ht="10.5">
      <c r="A1356" s="17">
        <v>4</v>
      </c>
      <c r="B1356" s="4" t="s">
        <v>2420</v>
      </c>
      <c r="C1356" s="4">
        <v>2003</v>
      </c>
      <c r="D1356" s="20">
        <v>2076.1</v>
      </c>
    </row>
    <row r="1357" spans="1:4" ht="10.5">
      <c r="A1357" s="17">
        <v>5</v>
      </c>
      <c r="B1357" s="4" t="s">
        <v>2420</v>
      </c>
      <c r="C1357" s="4">
        <v>2003</v>
      </c>
      <c r="D1357" s="20">
        <v>5957.8</v>
      </c>
    </row>
    <row r="1358" spans="1:4" ht="10.5">
      <c r="A1358" s="17">
        <v>6</v>
      </c>
      <c r="B1358" s="4" t="s">
        <v>1455</v>
      </c>
      <c r="C1358" s="4">
        <v>2003</v>
      </c>
      <c r="D1358" s="20">
        <f>11*2076.1</f>
        <v>22837.1</v>
      </c>
    </row>
    <row r="1359" spans="1:4" ht="10.5">
      <c r="A1359" s="17">
        <v>7</v>
      </c>
      <c r="B1359" s="4" t="s">
        <v>1456</v>
      </c>
      <c r="C1359" s="4">
        <v>2003</v>
      </c>
      <c r="D1359" s="20">
        <f>4*2318.32</f>
        <v>9273.28</v>
      </c>
    </row>
    <row r="1360" spans="1:4" ht="10.5">
      <c r="A1360" s="17">
        <v>8</v>
      </c>
      <c r="B1360" s="4" t="s">
        <v>1402</v>
      </c>
      <c r="C1360" s="4">
        <v>2003</v>
      </c>
      <c r="D1360" s="20">
        <v>730.93</v>
      </c>
    </row>
    <row r="1361" spans="1:4" ht="10.5">
      <c r="A1361" s="17">
        <v>9</v>
      </c>
      <c r="B1361" s="4" t="s">
        <v>1457</v>
      </c>
      <c r="C1361" s="4">
        <v>2003</v>
      </c>
      <c r="D1361" s="20">
        <v>2301.02</v>
      </c>
    </row>
    <row r="1362" spans="1:4" ht="10.5">
      <c r="A1362" s="17">
        <v>10</v>
      </c>
      <c r="B1362" s="4" t="s">
        <v>1458</v>
      </c>
      <c r="C1362" s="4">
        <v>2003</v>
      </c>
      <c r="D1362" s="20">
        <v>1421.6</v>
      </c>
    </row>
    <row r="1363" spans="1:4" ht="10.5">
      <c r="A1363" s="17">
        <v>11</v>
      </c>
      <c r="B1363" s="4" t="s">
        <v>1459</v>
      </c>
      <c r="C1363" s="4">
        <v>2003</v>
      </c>
      <c r="D1363" s="20">
        <v>2196</v>
      </c>
    </row>
    <row r="1364" spans="1:4" ht="10.5">
      <c r="A1364" s="17">
        <v>12</v>
      </c>
      <c r="B1364" s="4" t="s">
        <v>1460</v>
      </c>
      <c r="C1364" s="4">
        <v>2006</v>
      </c>
      <c r="D1364" s="20">
        <v>824.05</v>
      </c>
    </row>
    <row r="1365" spans="1:4" ht="10.5">
      <c r="A1365" s="17">
        <v>13</v>
      </c>
      <c r="B1365" s="4" t="s">
        <v>1461</v>
      </c>
      <c r="C1365" s="4">
        <v>2006</v>
      </c>
      <c r="D1365" s="20">
        <f>4*824.1</f>
        <v>3296.4</v>
      </c>
    </row>
    <row r="1366" spans="1:4" ht="10.5">
      <c r="A1366" s="17">
        <v>14</v>
      </c>
      <c r="B1366" s="4" t="s">
        <v>1462</v>
      </c>
      <c r="C1366" s="4">
        <v>2006</v>
      </c>
      <c r="D1366" s="20">
        <f>4*1829.96</f>
        <v>7319.84</v>
      </c>
    </row>
    <row r="1367" spans="1:4" ht="10.5">
      <c r="A1367" s="17">
        <v>15</v>
      </c>
      <c r="B1367" s="4" t="s">
        <v>1463</v>
      </c>
      <c r="C1367" s="4">
        <v>2006</v>
      </c>
      <c r="D1367" s="20">
        <v>1741.26</v>
      </c>
    </row>
    <row r="1368" spans="1:4" ht="10.5">
      <c r="A1368" s="17">
        <v>16</v>
      </c>
      <c r="B1368" s="4" t="s">
        <v>1464</v>
      </c>
      <c r="C1368" s="4">
        <v>2006</v>
      </c>
      <c r="D1368" s="20">
        <f>14*1668.73</f>
        <v>23362.22</v>
      </c>
    </row>
    <row r="1369" spans="1:4" ht="10.5">
      <c r="A1369" s="17">
        <v>17</v>
      </c>
      <c r="B1369" s="4" t="s">
        <v>1456</v>
      </c>
      <c r="C1369" s="4">
        <v>2007</v>
      </c>
      <c r="D1369" s="20">
        <v>11986</v>
      </c>
    </row>
    <row r="1370" spans="1:4" ht="10.5">
      <c r="A1370" s="17">
        <v>18</v>
      </c>
      <c r="B1370" s="4" t="s">
        <v>399</v>
      </c>
      <c r="C1370" s="4">
        <v>2007</v>
      </c>
      <c r="D1370" s="20">
        <v>1490</v>
      </c>
    </row>
    <row r="1371" spans="1:4" ht="10.5">
      <c r="A1371" s="17">
        <v>19</v>
      </c>
      <c r="B1371" s="4" t="s">
        <v>1465</v>
      </c>
      <c r="C1371" s="4">
        <v>2008</v>
      </c>
      <c r="D1371" s="20">
        <v>7280</v>
      </c>
    </row>
    <row r="1372" spans="1:4" ht="10.5">
      <c r="A1372" s="17">
        <v>20</v>
      </c>
      <c r="B1372" s="4" t="s">
        <v>1466</v>
      </c>
      <c r="C1372" s="4">
        <v>2008</v>
      </c>
      <c r="D1372" s="20">
        <v>25200</v>
      </c>
    </row>
    <row r="1373" spans="1:4" ht="10.5">
      <c r="A1373" s="17">
        <v>21</v>
      </c>
      <c r="B1373" s="4" t="s">
        <v>1467</v>
      </c>
      <c r="C1373" s="4">
        <v>2008</v>
      </c>
      <c r="D1373" s="20">
        <v>1890</v>
      </c>
    </row>
    <row r="1374" spans="1:4" ht="10.5">
      <c r="A1374" s="17">
        <v>22</v>
      </c>
      <c r="B1374" s="4" t="s">
        <v>1468</v>
      </c>
      <c r="C1374" s="4">
        <v>2008</v>
      </c>
      <c r="D1374" s="20">
        <v>7800</v>
      </c>
    </row>
    <row r="1375" spans="1:4" ht="10.5">
      <c r="A1375" s="17">
        <v>23</v>
      </c>
      <c r="B1375" s="4" t="s">
        <v>1469</v>
      </c>
      <c r="C1375" s="4">
        <v>2008</v>
      </c>
      <c r="D1375" s="20">
        <v>620</v>
      </c>
    </row>
    <row r="1376" spans="1:4" ht="10.5">
      <c r="A1376" s="17">
        <v>24</v>
      </c>
      <c r="B1376" s="4" t="s">
        <v>1470</v>
      </c>
      <c r="C1376" s="4">
        <v>2008</v>
      </c>
      <c r="D1376" s="20">
        <v>1360</v>
      </c>
    </row>
    <row r="1377" spans="1:4" ht="10.5">
      <c r="A1377" s="17">
        <v>25</v>
      </c>
      <c r="B1377" s="4" t="s">
        <v>1471</v>
      </c>
      <c r="C1377" s="4">
        <v>2008</v>
      </c>
      <c r="D1377" s="20">
        <v>13860</v>
      </c>
    </row>
    <row r="1378" spans="1:4" ht="10.5">
      <c r="A1378" s="17">
        <v>26</v>
      </c>
      <c r="B1378" s="4" t="s">
        <v>1402</v>
      </c>
      <c r="C1378" s="4">
        <v>2008</v>
      </c>
      <c r="D1378" s="20">
        <v>984</v>
      </c>
    </row>
    <row r="1379" spans="1:4" ht="10.5">
      <c r="A1379" s="17">
        <v>27</v>
      </c>
      <c r="B1379" s="4" t="s">
        <v>1472</v>
      </c>
      <c r="C1379" s="4">
        <v>2008</v>
      </c>
      <c r="D1379" s="20">
        <v>308.66</v>
      </c>
    </row>
    <row r="1380" spans="1:4" ht="10.5">
      <c r="A1380" s="38">
        <v>28</v>
      </c>
      <c r="B1380" s="30" t="s">
        <v>245</v>
      </c>
      <c r="C1380" s="30">
        <v>2004</v>
      </c>
      <c r="D1380" s="31">
        <v>4878.78</v>
      </c>
    </row>
    <row r="1381" spans="1:4" ht="10.5">
      <c r="A1381" s="38">
        <v>29</v>
      </c>
      <c r="B1381" s="113" t="s">
        <v>1474</v>
      </c>
      <c r="C1381" s="56">
        <v>2005</v>
      </c>
      <c r="D1381" s="198">
        <v>337</v>
      </c>
    </row>
    <row r="1382" spans="1:4" ht="10.5">
      <c r="A1382" s="17">
        <v>30</v>
      </c>
      <c r="B1382" s="4" t="s">
        <v>1477</v>
      </c>
      <c r="C1382" s="4">
        <v>2008</v>
      </c>
      <c r="D1382" s="20">
        <v>1842.2</v>
      </c>
    </row>
    <row r="1383" spans="1:4" ht="11.25" thickBot="1">
      <c r="A1383" s="17"/>
      <c r="B1383" s="22" t="s">
        <v>2316</v>
      </c>
      <c r="C1383" s="4"/>
      <c r="D1383" s="341">
        <f>SUM(D1353:D1382)</f>
        <v>169574.51</v>
      </c>
    </row>
    <row r="1384" spans="1:4" ht="10.5">
      <c r="A1384" s="446" t="s">
        <v>35</v>
      </c>
      <c r="B1384" s="447"/>
      <c r="C1384" s="447"/>
      <c r="D1384" s="448"/>
    </row>
    <row r="1385" spans="1:4" ht="21.75" thickBot="1">
      <c r="A1385" s="96" t="s">
        <v>2311</v>
      </c>
      <c r="B1385" s="97" t="s">
        <v>287</v>
      </c>
      <c r="C1385" s="97" t="s">
        <v>2353</v>
      </c>
      <c r="D1385" s="98" t="s">
        <v>2354</v>
      </c>
    </row>
    <row r="1386" spans="1:4" ht="10.5">
      <c r="A1386" s="122">
        <v>1</v>
      </c>
      <c r="B1386" s="123" t="s">
        <v>1473</v>
      </c>
      <c r="C1386" s="124">
        <v>2003</v>
      </c>
      <c r="D1386" s="259">
        <v>381.35</v>
      </c>
    </row>
    <row r="1387" spans="1:4" ht="10.5">
      <c r="A1387" s="17">
        <v>2</v>
      </c>
      <c r="B1387" s="30" t="s">
        <v>1475</v>
      </c>
      <c r="C1387" s="30">
        <v>2006</v>
      </c>
      <c r="D1387" s="31">
        <v>3219.95</v>
      </c>
    </row>
    <row r="1388" spans="1:4" ht="10.5">
      <c r="A1388" s="17">
        <v>3</v>
      </c>
      <c r="B1388" s="4" t="s">
        <v>1476</v>
      </c>
      <c r="C1388" s="4">
        <v>2008</v>
      </c>
      <c r="D1388" s="20">
        <v>3281.8</v>
      </c>
    </row>
    <row r="1389" spans="1:4" ht="10.5">
      <c r="A1389" s="17"/>
      <c r="B1389" s="22" t="s">
        <v>2316</v>
      </c>
      <c r="C1389" s="4"/>
      <c r="D1389" s="23">
        <f>SUM(D1386:D1388)</f>
        <v>6883.1</v>
      </c>
    </row>
    <row r="1391" spans="1:7" s="218" customFormat="1" ht="10.5">
      <c r="A1391" s="427" t="s">
        <v>61</v>
      </c>
      <c r="B1391" s="427"/>
      <c r="C1391" s="427"/>
      <c r="E1391" s="219"/>
      <c r="G1391" s="26"/>
    </row>
    <row r="1392" ht="11.25" thickBot="1"/>
    <row r="1393" spans="1:4" ht="10.5">
      <c r="A1393" s="449" t="s">
        <v>506</v>
      </c>
      <c r="B1393" s="450"/>
      <c r="C1393" s="450"/>
      <c r="D1393" s="451"/>
    </row>
    <row r="1394" spans="1:4" ht="21.75" thickBot="1">
      <c r="A1394" s="96" t="s">
        <v>2311</v>
      </c>
      <c r="B1394" s="97" t="s">
        <v>2352</v>
      </c>
      <c r="C1394" s="97" t="s">
        <v>2353</v>
      </c>
      <c r="D1394" s="98" t="s">
        <v>2354</v>
      </c>
    </row>
    <row r="1395" spans="1:4" ht="10.5">
      <c r="A1395" s="38">
        <v>1</v>
      </c>
      <c r="B1395" s="4" t="s">
        <v>1568</v>
      </c>
      <c r="C1395" s="4">
        <v>2004</v>
      </c>
      <c r="D1395" s="20">
        <v>3697.31</v>
      </c>
    </row>
    <row r="1396" spans="1:4" ht="10.5">
      <c r="A1396" s="17">
        <v>2</v>
      </c>
      <c r="B1396" s="4" t="s">
        <v>1569</v>
      </c>
      <c r="C1396" s="4">
        <v>2004</v>
      </c>
      <c r="D1396" s="20">
        <v>614.45</v>
      </c>
    </row>
    <row r="1397" spans="1:4" ht="10.5">
      <c r="A1397" s="17">
        <v>3</v>
      </c>
      <c r="B1397" s="4" t="s">
        <v>179</v>
      </c>
      <c r="C1397" s="4">
        <v>2005</v>
      </c>
      <c r="D1397" s="20">
        <v>2309.5</v>
      </c>
    </row>
    <row r="1398" spans="1:4" ht="10.5">
      <c r="A1398" s="17">
        <v>4</v>
      </c>
      <c r="B1398" s="4" t="s">
        <v>1645</v>
      </c>
      <c r="C1398" s="4">
        <v>2006</v>
      </c>
      <c r="D1398" s="20">
        <v>600.15</v>
      </c>
    </row>
    <row r="1399" spans="1:5" ht="10.5">
      <c r="A1399" s="17">
        <v>5</v>
      </c>
      <c r="B1399" s="4" t="s">
        <v>1570</v>
      </c>
      <c r="C1399" s="4">
        <v>2007</v>
      </c>
      <c r="D1399" s="20">
        <v>1488.4</v>
      </c>
      <c r="E1399" s="327"/>
    </row>
    <row r="1400" spans="1:4" ht="10.5">
      <c r="A1400" s="17"/>
      <c r="B1400" s="22" t="s">
        <v>2316</v>
      </c>
      <c r="C1400" s="4"/>
      <c r="D1400" s="341">
        <f>SUM(D1395:D1399)</f>
        <v>8709.81</v>
      </c>
    </row>
    <row r="1404" spans="3:4" ht="10.5">
      <c r="C1404" s="9" t="s">
        <v>1497</v>
      </c>
      <c r="D1404" s="323">
        <f>D1400+D1383+D1347+D1282+D1271+D1230+D1206+D1139+D1109+D1076+D1047+D1015+D1004+D987+D918+D847+D814+D786+D757+D753+D720+D693+D656+D642+D621+D585+D508+D462+D453+D445+D427+D398+D378+D361+D351+D329+D267+D231+D219+D210+D190</f>
        <v>5590325.01</v>
      </c>
    </row>
    <row r="1405" spans="3:4" ht="10.5">
      <c r="C1405" s="9" t="s">
        <v>1498</v>
      </c>
      <c r="D1405" s="323">
        <f>D206+D225+D310+D334+D357+D382+D402+D433+D520+D595+D625+D646+D697+D728+D791+D820+D852+D927+D1011+D1051+D1083+D1113+D1143+D1214+D1235+D1276+D1389</f>
        <v>373893.2899999999</v>
      </c>
    </row>
    <row r="1406" ht="10.5">
      <c r="D1406" s="323">
        <f>D1404+D1405</f>
        <v>5964218.3</v>
      </c>
    </row>
  </sheetData>
  <mergeCells count="73">
    <mergeCell ref="A207:D207"/>
    <mergeCell ref="A1:D1"/>
    <mergeCell ref="A754:D754"/>
    <mergeCell ref="A761:D761"/>
    <mergeCell ref="A629:D629"/>
    <mergeCell ref="A643:D643"/>
    <mergeCell ref="A599:D599"/>
    <mergeCell ref="A524:D524"/>
    <mergeCell ref="A586:D586"/>
    <mergeCell ref="A622:D622"/>
    <mergeCell ref="A787:D787"/>
    <mergeCell ref="A795:D795"/>
    <mergeCell ref="A815:D815"/>
    <mergeCell ref="A660:D660"/>
    <mergeCell ref="A694:D694"/>
    <mergeCell ref="A732:D732"/>
    <mergeCell ref="A701:D701"/>
    <mergeCell ref="A721:D721"/>
    <mergeCell ref="A386:D386"/>
    <mergeCell ref="A647:D647"/>
    <mergeCell ref="A509:D509"/>
    <mergeCell ref="A406:D406"/>
    <mergeCell ref="A428:D428"/>
    <mergeCell ref="A435:C435"/>
    <mergeCell ref="A449:D449"/>
    <mergeCell ref="A454:D454"/>
    <mergeCell ref="A226:D226"/>
    <mergeCell ref="A358:D358"/>
    <mergeCell ref="A365:D365"/>
    <mergeCell ref="A235:D235"/>
    <mergeCell ref="A268:D268"/>
    <mergeCell ref="A338:D338"/>
    <mergeCell ref="A352:D352"/>
    <mergeCell ref="A314:D314"/>
    <mergeCell ref="A330:D330"/>
    <mergeCell ref="A5:D5"/>
    <mergeCell ref="A190:C190"/>
    <mergeCell ref="A191:D191"/>
    <mergeCell ref="A206:C206"/>
    <mergeCell ref="A931:D931"/>
    <mergeCell ref="A1012:D1012"/>
    <mergeCell ref="A1048:D1048"/>
    <mergeCell ref="A1087:D1087"/>
    <mergeCell ref="A1110:D1110"/>
    <mergeCell ref="A991:D991"/>
    <mergeCell ref="A1019:D1019"/>
    <mergeCell ref="A1055:D1055"/>
    <mergeCell ref="A1077:D1077"/>
    <mergeCell ref="A1005:D1005"/>
    <mergeCell ref="A1231:D1231"/>
    <mergeCell ref="A1286:D1286"/>
    <mergeCell ref="A1117:D1117"/>
    <mergeCell ref="A1140:D1140"/>
    <mergeCell ref="A1147:D1147"/>
    <mergeCell ref="A1239:D1239"/>
    <mergeCell ref="A1207:D1207"/>
    <mergeCell ref="A1218:D1218"/>
    <mergeCell ref="A1391:C1391"/>
    <mergeCell ref="A1393:D1393"/>
    <mergeCell ref="A1272:D1272"/>
    <mergeCell ref="A1277:D1277"/>
    <mergeCell ref="A1384:D1384"/>
    <mergeCell ref="A1351:D1351"/>
    <mergeCell ref="A215:D215"/>
    <mergeCell ref="A379:D379"/>
    <mergeCell ref="A856:D856"/>
    <mergeCell ref="A919:D919"/>
    <mergeCell ref="A824:D824"/>
    <mergeCell ref="A848:D848"/>
    <mergeCell ref="A221:D221"/>
    <mergeCell ref="A437:D437"/>
    <mergeCell ref="A466:D466"/>
    <mergeCell ref="A399:D399"/>
  </mergeCells>
  <printOptions/>
  <pageMargins left="0.75" right="0.75" top="0.44" bottom="0.46" header="0.5" footer="0.5"/>
  <pageSetup fitToHeight="28" horizontalDpi="600" verticalDpi="600" orientation="portrait" paperSize="9" scale="82" r:id="rId1"/>
  <rowBreaks count="13" manualBreakCount="13">
    <brk id="232" max="3" man="1"/>
    <brk id="311" max="3" man="1"/>
    <brk id="521" max="3" man="1"/>
    <brk id="657" max="3" man="1"/>
    <brk id="729" max="3" man="1"/>
    <brk id="792" max="3" man="1"/>
    <brk id="853" max="3" man="1"/>
    <brk id="928" max="3" man="1"/>
    <brk id="1015" max="3" man="1"/>
    <brk id="1084" max="3" man="1"/>
    <brk id="1215" max="3" man="1"/>
    <brk id="1283" max="3" man="1"/>
    <brk id="134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52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78.00390625" style="125" bestFit="1" customWidth="1"/>
    <col min="2" max="2" width="28.00390625" style="127" customWidth="1"/>
    <col min="3" max="3" width="24.7109375" style="125" hidden="1" customWidth="1"/>
    <col min="4" max="4" width="15.28125" style="125" bestFit="1" customWidth="1"/>
    <col min="5" max="9" width="9.140625" style="125" customWidth="1"/>
    <col min="10" max="10" width="13.8515625" style="125" bestFit="1" customWidth="1"/>
    <col min="11" max="16384" width="9.140625" style="125" customWidth="1"/>
  </cols>
  <sheetData>
    <row r="1" spans="1:2" ht="10.5">
      <c r="A1" s="460" t="s">
        <v>1491</v>
      </c>
      <c r="B1" s="460"/>
    </row>
    <row r="3" spans="1:2" s="286" customFormat="1" ht="10.5">
      <c r="A3" s="284" t="s">
        <v>1355</v>
      </c>
      <c r="B3" s="285"/>
    </row>
    <row r="4" spans="1:2" ht="10.5">
      <c r="A4" s="126"/>
      <c r="B4" s="95"/>
    </row>
    <row r="5" spans="1:2" ht="63">
      <c r="A5" s="128" t="s">
        <v>1161</v>
      </c>
      <c r="B5" s="16" t="s">
        <v>1162</v>
      </c>
    </row>
    <row r="6" spans="1:2" ht="10.5">
      <c r="A6" s="129" t="s">
        <v>1163</v>
      </c>
      <c r="B6" s="141">
        <v>0</v>
      </c>
    </row>
    <row r="7" spans="1:3" ht="21">
      <c r="A7" s="129" t="s">
        <v>37</v>
      </c>
      <c r="B7" s="141">
        <f>312734.37+7193+148533.59</f>
        <v>468460.95999999996</v>
      </c>
      <c r="C7" s="13" t="s">
        <v>1025</v>
      </c>
    </row>
    <row r="8" spans="1:2" ht="10.5">
      <c r="A8" s="129" t="s">
        <v>1164</v>
      </c>
      <c r="B8" s="141">
        <v>0</v>
      </c>
    </row>
    <row r="9" spans="1:2" ht="10.5">
      <c r="A9" s="129" t="s">
        <v>38</v>
      </c>
      <c r="B9" s="141">
        <v>586758.69</v>
      </c>
    </row>
    <row r="10" spans="1:2" ht="10.5">
      <c r="A10" s="129" t="s">
        <v>39</v>
      </c>
      <c r="B10" s="141">
        <v>0</v>
      </c>
    </row>
    <row r="11" spans="1:2" ht="10.5">
      <c r="A11" s="129" t="s">
        <v>40</v>
      </c>
      <c r="B11" s="141">
        <v>53401.03</v>
      </c>
    </row>
    <row r="12" spans="1:2" ht="21">
      <c r="A12" s="4" t="s">
        <v>41</v>
      </c>
      <c r="B12" s="141">
        <v>866853.47</v>
      </c>
    </row>
    <row r="13" spans="1:2" ht="10.5">
      <c r="A13" s="129" t="s">
        <v>1165</v>
      </c>
      <c r="B13" s="141">
        <v>0</v>
      </c>
    </row>
    <row r="14" spans="1:2" ht="10.5">
      <c r="A14" s="131" t="s">
        <v>1166</v>
      </c>
      <c r="B14" s="130">
        <f>SUM(B6:B13)</f>
        <v>1975474.15</v>
      </c>
    </row>
    <row r="16" spans="1:2" s="286" customFormat="1" ht="10.5">
      <c r="A16" s="284" t="s">
        <v>2337</v>
      </c>
      <c r="B16" s="242"/>
    </row>
    <row r="17" spans="1:2" ht="11.25" thickBot="1">
      <c r="A17" s="126"/>
      <c r="B17" s="95"/>
    </row>
    <row r="18" spans="1:2" ht="63.75" thickBot="1">
      <c r="A18" s="137" t="s">
        <v>1161</v>
      </c>
      <c r="B18" s="138" t="s">
        <v>1162</v>
      </c>
    </row>
    <row r="19" spans="1:2" ht="10.5">
      <c r="A19" s="139" t="s">
        <v>1163</v>
      </c>
      <c r="B19" s="140">
        <v>2135</v>
      </c>
    </row>
    <row r="20" spans="1:3" ht="10.5">
      <c r="A20" s="129" t="s">
        <v>37</v>
      </c>
      <c r="B20" s="141">
        <f>10010.78+1595</f>
        <v>11605.78</v>
      </c>
      <c r="C20" s="125" t="s">
        <v>2394</v>
      </c>
    </row>
    <row r="21" spans="1:2" ht="10.5">
      <c r="A21" s="129" t="s">
        <v>1164</v>
      </c>
      <c r="B21" s="141">
        <v>0</v>
      </c>
    </row>
    <row r="22" spans="1:2" ht="10.5">
      <c r="A22" s="129" t="s">
        <v>38</v>
      </c>
      <c r="B22" s="141">
        <v>0</v>
      </c>
    </row>
    <row r="23" spans="1:2" ht="10.5">
      <c r="A23" s="129" t="s">
        <v>42</v>
      </c>
      <c r="B23" s="141">
        <v>0</v>
      </c>
    </row>
    <row r="24" spans="1:2" ht="10.5">
      <c r="A24" s="129" t="s">
        <v>40</v>
      </c>
      <c r="B24" s="141"/>
    </row>
    <row r="25" spans="1:2" ht="21">
      <c r="A25" s="4" t="s">
        <v>41</v>
      </c>
      <c r="B25" s="141">
        <v>270326.89</v>
      </c>
    </row>
    <row r="26" spans="1:2" ht="10.5">
      <c r="A26" s="142" t="s">
        <v>1165</v>
      </c>
      <c r="B26" s="143">
        <v>9291.66</v>
      </c>
    </row>
    <row r="27" spans="1:2" ht="10.5">
      <c r="A27" s="128" t="s">
        <v>1166</v>
      </c>
      <c r="B27" s="130">
        <f>SUM(B19:B26)</f>
        <v>293359.33</v>
      </c>
    </row>
    <row r="29" spans="1:2" s="286" customFormat="1" ht="10.5">
      <c r="A29" s="284" t="s">
        <v>69</v>
      </c>
      <c r="B29" s="242"/>
    </row>
    <row r="30" spans="1:2" ht="11.25" thickBot="1">
      <c r="A30" s="126"/>
      <c r="B30" s="95"/>
    </row>
    <row r="31" spans="1:2" ht="63.75" thickBot="1">
      <c r="A31" s="137" t="s">
        <v>1161</v>
      </c>
      <c r="B31" s="138" t="s">
        <v>1162</v>
      </c>
    </row>
    <row r="32" spans="1:2" ht="10.5">
      <c r="A32" s="139" t="s">
        <v>1163</v>
      </c>
      <c r="B32" s="140"/>
    </row>
    <row r="33" spans="1:2" ht="10.5">
      <c r="A33" s="129" t="s">
        <v>37</v>
      </c>
      <c r="B33" s="90">
        <v>183240.76</v>
      </c>
    </row>
    <row r="34" spans="1:2" ht="10.5">
      <c r="A34" s="129" t="s">
        <v>1164</v>
      </c>
      <c r="B34" s="90">
        <v>3530.55</v>
      </c>
    </row>
    <row r="35" spans="1:2" ht="10.5">
      <c r="A35" s="129" t="s">
        <v>38</v>
      </c>
      <c r="B35" s="90">
        <v>53548</v>
      </c>
    </row>
    <row r="36" spans="1:2" ht="10.5">
      <c r="A36" s="129" t="s">
        <v>42</v>
      </c>
      <c r="B36" s="90">
        <v>45246.5</v>
      </c>
    </row>
    <row r="37" spans="1:2" ht="10.5">
      <c r="A37" s="129" t="s">
        <v>40</v>
      </c>
      <c r="B37" s="90">
        <v>1487.2</v>
      </c>
    </row>
    <row r="38" spans="1:2" ht="21">
      <c r="A38" s="4" t="s">
        <v>41</v>
      </c>
      <c r="B38" s="90">
        <v>1107055.29</v>
      </c>
    </row>
    <row r="39" spans="1:2" ht="10.5">
      <c r="A39" s="142" t="s">
        <v>1165</v>
      </c>
      <c r="B39" s="288">
        <v>1990.3</v>
      </c>
    </row>
    <row r="40" spans="1:4" ht="10.5">
      <c r="A40" s="128" t="s">
        <v>1166</v>
      </c>
      <c r="B40" s="293">
        <f>SUM(B32:B39)</f>
        <v>1396098.6</v>
      </c>
      <c r="D40" s="307"/>
    </row>
    <row r="42" spans="1:2" s="286" customFormat="1" ht="10.5">
      <c r="A42" s="284" t="s">
        <v>1198</v>
      </c>
      <c r="B42" s="242"/>
    </row>
    <row r="43" spans="1:2" ht="11.25" thickBot="1">
      <c r="A43" s="126"/>
      <c r="B43" s="95"/>
    </row>
    <row r="44" spans="1:2" ht="63.75" thickBot="1">
      <c r="A44" s="137" t="s">
        <v>1161</v>
      </c>
      <c r="B44" s="138" t="s">
        <v>1162</v>
      </c>
    </row>
    <row r="45" spans="1:2" ht="10.5">
      <c r="A45" s="139" t="s">
        <v>1163</v>
      </c>
      <c r="B45" s="140"/>
    </row>
    <row r="46" spans="1:2" ht="10.5">
      <c r="A46" s="129" t="s">
        <v>37</v>
      </c>
      <c r="B46" s="141"/>
    </row>
    <row r="47" spans="1:2" ht="10.5">
      <c r="A47" s="129" t="s">
        <v>1164</v>
      </c>
      <c r="B47" s="141"/>
    </row>
    <row r="48" spans="1:2" ht="10.5">
      <c r="A48" s="129" t="s">
        <v>38</v>
      </c>
      <c r="B48" s="141"/>
    </row>
    <row r="49" spans="1:2" ht="10.5">
      <c r="A49" s="129" t="s">
        <v>42</v>
      </c>
      <c r="B49" s="141"/>
    </row>
    <row r="50" spans="1:2" ht="10.5">
      <c r="A50" s="129" t="s">
        <v>40</v>
      </c>
      <c r="B50" s="141"/>
    </row>
    <row r="51" spans="1:2" ht="21">
      <c r="A51" s="4" t="s">
        <v>41</v>
      </c>
      <c r="B51" s="141">
        <v>578130.88</v>
      </c>
    </row>
    <row r="52" spans="1:2" ht="10.5">
      <c r="A52" s="142" t="s">
        <v>1165</v>
      </c>
      <c r="B52" s="143">
        <v>24597.64</v>
      </c>
    </row>
    <row r="53" spans="1:2" ht="10.5">
      <c r="A53" s="128" t="s">
        <v>1166</v>
      </c>
      <c r="B53" s="130">
        <f>B51+B52</f>
        <v>602728.52</v>
      </c>
    </row>
    <row r="55" spans="1:2" s="286" customFormat="1" ht="10.5">
      <c r="A55" s="284" t="s">
        <v>1206</v>
      </c>
      <c r="B55" s="242"/>
    </row>
    <row r="56" spans="1:2" ht="11.25" thickBot="1">
      <c r="A56" s="126"/>
      <c r="B56" s="95"/>
    </row>
    <row r="57" spans="1:2" ht="63.75" thickBot="1">
      <c r="A57" s="137" t="s">
        <v>1161</v>
      </c>
      <c r="B57" s="138" t="s">
        <v>1162</v>
      </c>
    </row>
    <row r="58" spans="1:2" ht="10.5">
      <c r="A58" s="139" t="s">
        <v>1163</v>
      </c>
      <c r="B58" s="140"/>
    </row>
    <row r="59" spans="1:2" ht="10.5">
      <c r="A59" s="129" t="s">
        <v>37</v>
      </c>
      <c r="B59" s="289">
        <v>8686.4</v>
      </c>
    </row>
    <row r="60" spans="1:2" ht="10.5">
      <c r="A60" s="129" t="s">
        <v>1164</v>
      </c>
      <c r="B60" s="289">
        <v>17848.6</v>
      </c>
    </row>
    <row r="61" spans="1:2" ht="10.5">
      <c r="A61" s="129" t="s">
        <v>38</v>
      </c>
      <c r="B61" s="289"/>
    </row>
    <row r="62" spans="1:2" ht="10.5">
      <c r="A62" s="129" t="s">
        <v>42</v>
      </c>
      <c r="B62" s="289">
        <v>42745</v>
      </c>
    </row>
    <row r="63" spans="1:2" ht="10.5">
      <c r="A63" s="129" t="s">
        <v>40</v>
      </c>
      <c r="B63" s="289"/>
    </row>
    <row r="64" spans="1:2" ht="21">
      <c r="A64" s="4" t="s">
        <v>41</v>
      </c>
      <c r="B64" s="289">
        <v>304215.98</v>
      </c>
    </row>
    <row r="65" spans="1:2" ht="10.5">
      <c r="A65" s="142" t="s">
        <v>1165</v>
      </c>
      <c r="B65" s="216">
        <v>11007.09</v>
      </c>
    </row>
    <row r="66" spans="1:2" ht="10.5">
      <c r="A66" s="125" t="s">
        <v>1238</v>
      </c>
      <c r="B66" s="289">
        <v>7500</v>
      </c>
    </row>
    <row r="67" spans="1:2" ht="10.5">
      <c r="A67" s="128" t="s">
        <v>1166</v>
      </c>
      <c r="B67" s="132">
        <f>SUM(B58:B66)</f>
        <v>392003.07</v>
      </c>
    </row>
    <row r="69" spans="1:2" s="286" customFormat="1" ht="10.5">
      <c r="A69" s="284" t="s">
        <v>1912</v>
      </c>
      <c r="B69" s="242"/>
    </row>
    <row r="70" spans="1:2" ht="11.25" thickBot="1">
      <c r="A70" s="126"/>
      <c r="B70" s="95"/>
    </row>
    <row r="71" spans="1:2" ht="63.75" thickBot="1">
      <c r="A71" s="137" t="s">
        <v>1161</v>
      </c>
      <c r="B71" s="138" t="s">
        <v>1162</v>
      </c>
    </row>
    <row r="72" spans="1:2" ht="10.5">
      <c r="A72" s="139" t="s">
        <v>1163</v>
      </c>
      <c r="B72" s="140">
        <v>208257.98</v>
      </c>
    </row>
    <row r="73" spans="1:3" ht="10.5">
      <c r="A73" s="129" t="s">
        <v>37</v>
      </c>
      <c r="B73" s="141">
        <f>35602.6+11838.23+17441.77</f>
        <v>64882.600000000006</v>
      </c>
      <c r="C73" s="125" t="s">
        <v>216</v>
      </c>
    </row>
    <row r="74" spans="1:2" ht="10.5">
      <c r="A74" s="129" t="s">
        <v>1164</v>
      </c>
      <c r="B74" s="141">
        <v>6924</v>
      </c>
    </row>
    <row r="75" spans="1:2" ht="10.5">
      <c r="A75" s="129" t="s">
        <v>38</v>
      </c>
      <c r="B75" s="141">
        <v>376558.78</v>
      </c>
    </row>
    <row r="76" spans="1:2" ht="10.5">
      <c r="A76" s="129" t="s">
        <v>42</v>
      </c>
      <c r="B76" s="141">
        <v>4056</v>
      </c>
    </row>
    <row r="77" spans="1:2" ht="10.5">
      <c r="A77" s="129" t="s">
        <v>40</v>
      </c>
      <c r="B77" s="141">
        <v>146427.6</v>
      </c>
    </row>
    <row r="78" spans="1:2" ht="21">
      <c r="A78" s="4" t="s">
        <v>41</v>
      </c>
      <c r="B78" s="141">
        <v>510922.35</v>
      </c>
    </row>
    <row r="79" spans="1:2" ht="10.5">
      <c r="A79" s="142" t="s">
        <v>1165</v>
      </c>
      <c r="B79" s="143"/>
    </row>
    <row r="80" spans="1:2" ht="10.5">
      <c r="A80" s="128" t="s">
        <v>1166</v>
      </c>
      <c r="B80" s="130">
        <f>SUM(B72:B79)</f>
        <v>1318029.31</v>
      </c>
    </row>
    <row r="82" spans="1:2" s="286" customFormat="1" ht="10.5">
      <c r="A82" s="284" t="s">
        <v>2010</v>
      </c>
      <c r="B82" s="242"/>
    </row>
    <row r="83" ht="11.25" thickBot="1"/>
    <row r="84" spans="1:2" ht="63.75" thickBot="1">
      <c r="A84" s="137" t="s">
        <v>1161</v>
      </c>
      <c r="B84" s="138" t="s">
        <v>1162</v>
      </c>
    </row>
    <row r="85" spans="1:2" ht="10.5">
      <c r="A85" s="139" t="s">
        <v>1163</v>
      </c>
      <c r="B85" s="140">
        <v>177021.55</v>
      </c>
    </row>
    <row r="86" spans="1:2" ht="10.5">
      <c r="A86" s="129" t="s">
        <v>37</v>
      </c>
      <c r="B86" s="141">
        <v>27494.98</v>
      </c>
    </row>
    <row r="87" spans="1:2" ht="10.5">
      <c r="A87" s="129" t="s">
        <v>1164</v>
      </c>
      <c r="B87" s="141">
        <v>24142.58</v>
      </c>
    </row>
    <row r="88" spans="1:2" ht="10.5">
      <c r="A88" s="129" t="s">
        <v>38</v>
      </c>
      <c r="B88" s="141">
        <v>172100.7</v>
      </c>
    </row>
    <row r="89" spans="1:2" ht="10.5">
      <c r="A89" s="129" t="s">
        <v>42</v>
      </c>
      <c r="B89" s="141">
        <v>12927.34</v>
      </c>
    </row>
    <row r="90" spans="1:2" ht="10.5">
      <c r="A90" s="129" t="s">
        <v>40</v>
      </c>
      <c r="B90" s="141">
        <v>136855.04</v>
      </c>
    </row>
    <row r="91" spans="1:2" ht="21">
      <c r="A91" s="4" t="s">
        <v>41</v>
      </c>
      <c r="B91" s="141">
        <v>301325.28</v>
      </c>
    </row>
    <row r="92" spans="1:2" ht="10.5">
      <c r="A92" s="142" t="s">
        <v>1165</v>
      </c>
      <c r="B92" s="143">
        <v>477.24</v>
      </c>
    </row>
    <row r="93" spans="1:2" ht="10.5">
      <c r="A93" s="128" t="s">
        <v>1166</v>
      </c>
      <c r="B93" s="130">
        <f>SUM(B85:B92)</f>
        <v>852344.7100000001</v>
      </c>
    </row>
    <row r="95" spans="1:2" s="286" customFormat="1" ht="10.5">
      <c r="A95" s="284" t="s">
        <v>499</v>
      </c>
      <c r="B95" s="242"/>
    </row>
    <row r="96" spans="1:2" ht="11.25" thickBot="1">
      <c r="A96" s="126"/>
      <c r="B96" s="95"/>
    </row>
    <row r="97" spans="1:2" ht="63.75" thickBot="1">
      <c r="A97" s="137" t="s">
        <v>1161</v>
      </c>
      <c r="B97" s="290" t="s">
        <v>1162</v>
      </c>
    </row>
    <row r="98" spans="1:2" ht="10.5">
      <c r="A98" s="139" t="s">
        <v>1163</v>
      </c>
      <c r="B98" s="291">
        <v>23998.73</v>
      </c>
    </row>
    <row r="99" spans="1:2" ht="10.5">
      <c r="A99" s="129" t="s">
        <v>37</v>
      </c>
      <c r="B99" s="90">
        <v>24240.56</v>
      </c>
    </row>
    <row r="100" spans="1:2" ht="10.5">
      <c r="A100" s="129" t="s">
        <v>1164</v>
      </c>
      <c r="B100" s="90">
        <v>4727.88</v>
      </c>
    </row>
    <row r="101" spans="1:2" ht="10.5">
      <c r="A101" s="129" t="s">
        <v>38</v>
      </c>
      <c r="B101" s="90">
        <v>0</v>
      </c>
    </row>
    <row r="102" spans="1:2" ht="10.5">
      <c r="A102" s="129" t="s">
        <v>42</v>
      </c>
      <c r="B102" s="90">
        <v>0</v>
      </c>
    </row>
    <row r="103" spans="1:2" ht="10.5">
      <c r="A103" s="129" t="s">
        <v>40</v>
      </c>
      <c r="B103" s="90">
        <v>230224.66</v>
      </c>
    </row>
    <row r="104" spans="1:2" ht="21">
      <c r="A104" s="4" t="s">
        <v>41</v>
      </c>
      <c r="B104" s="90">
        <v>302559.03</v>
      </c>
    </row>
    <row r="105" spans="1:2" ht="10.5">
      <c r="A105" s="142" t="s">
        <v>1165</v>
      </c>
      <c r="B105" s="288"/>
    </row>
    <row r="106" spans="1:4" ht="10.5">
      <c r="A106" s="128" t="s">
        <v>1166</v>
      </c>
      <c r="B106" s="293">
        <f>SUM(B98:B105)</f>
        <v>585750.8600000001</v>
      </c>
      <c r="D106" s="287"/>
    </row>
    <row r="107" ht="10.5">
      <c r="B107" s="292"/>
    </row>
    <row r="108" spans="1:2" s="286" customFormat="1" ht="10.5">
      <c r="A108" s="284" t="s">
        <v>487</v>
      </c>
      <c r="B108" s="242"/>
    </row>
    <row r="109" spans="1:2" ht="11.25" thickBot="1">
      <c r="A109" s="126"/>
      <c r="B109" s="95"/>
    </row>
    <row r="110" spans="1:2" ht="63.75" thickBot="1">
      <c r="A110" s="137" t="s">
        <v>1161</v>
      </c>
      <c r="B110" s="138" t="s">
        <v>1162</v>
      </c>
    </row>
    <row r="111" spans="1:2" ht="10.5">
      <c r="A111" s="139" t="s">
        <v>1163</v>
      </c>
      <c r="B111" s="291">
        <v>179541.05</v>
      </c>
    </row>
    <row r="112" spans="1:2" ht="10.5">
      <c r="A112" s="129" t="s">
        <v>37</v>
      </c>
      <c r="B112" s="90">
        <v>23331.62</v>
      </c>
    </row>
    <row r="113" spans="1:2" ht="10.5">
      <c r="A113" s="129" t="s">
        <v>1164</v>
      </c>
      <c r="B113" s="90">
        <v>29293.41</v>
      </c>
    </row>
    <row r="114" spans="1:2" ht="10.5">
      <c r="A114" s="129" t="s">
        <v>38</v>
      </c>
      <c r="B114" s="90">
        <v>98605.98</v>
      </c>
    </row>
    <row r="115" spans="1:2" ht="10.5">
      <c r="A115" s="129" t="s">
        <v>42</v>
      </c>
      <c r="B115" s="90">
        <v>5824.8</v>
      </c>
    </row>
    <row r="116" spans="1:2" ht="10.5">
      <c r="A116" s="129" t="s">
        <v>40</v>
      </c>
      <c r="B116" s="90">
        <v>9450.38</v>
      </c>
    </row>
    <row r="117" spans="1:2" ht="21">
      <c r="A117" s="4" t="s">
        <v>41</v>
      </c>
      <c r="B117" s="90">
        <v>226818.09</v>
      </c>
    </row>
    <row r="118" spans="1:2" ht="10.5">
      <c r="A118" s="142" t="s">
        <v>1165</v>
      </c>
      <c r="B118" s="288"/>
    </row>
    <row r="119" spans="1:2" ht="10.5">
      <c r="A119" s="142" t="s">
        <v>1565</v>
      </c>
      <c r="B119" s="288">
        <v>8500</v>
      </c>
    </row>
    <row r="120" spans="1:2" ht="10.5">
      <c r="A120" s="128" t="s">
        <v>1166</v>
      </c>
      <c r="B120" s="293">
        <f>SUM(B111:B119)</f>
        <v>581365.33</v>
      </c>
    </row>
    <row r="122" spans="1:2" s="286" customFormat="1" ht="10.5">
      <c r="A122" s="308" t="s">
        <v>500</v>
      </c>
      <c r="B122" s="242"/>
    </row>
    <row r="123" ht="11.25" thickBot="1"/>
    <row r="124" spans="1:2" ht="63.75" thickBot="1">
      <c r="A124" s="137" t="s">
        <v>1161</v>
      </c>
      <c r="B124" s="138" t="s">
        <v>1162</v>
      </c>
    </row>
    <row r="125" spans="1:2" ht="10.5">
      <c r="A125" s="139" t="s">
        <v>1163</v>
      </c>
      <c r="B125" s="291">
        <v>79578</v>
      </c>
    </row>
    <row r="126" spans="1:2" ht="10.5">
      <c r="A126" s="129" t="s">
        <v>37</v>
      </c>
      <c r="B126" s="90">
        <v>16592.58</v>
      </c>
    </row>
    <row r="127" spans="1:2" ht="10.5">
      <c r="A127" s="129" t="s">
        <v>1164</v>
      </c>
      <c r="B127" s="90"/>
    </row>
    <row r="128" spans="1:2" ht="10.5">
      <c r="A128" s="129" t="s">
        <v>38</v>
      </c>
      <c r="B128" s="90">
        <v>170773.8</v>
      </c>
    </row>
    <row r="129" spans="1:2" ht="10.5">
      <c r="A129" s="129" t="s">
        <v>42</v>
      </c>
      <c r="B129" s="90"/>
    </row>
    <row r="130" spans="1:2" ht="10.5">
      <c r="A130" s="129" t="s">
        <v>40</v>
      </c>
      <c r="B130" s="90">
        <v>177412.71</v>
      </c>
    </row>
    <row r="131" spans="1:2" ht="21">
      <c r="A131" s="4" t="s">
        <v>41</v>
      </c>
      <c r="B131" s="90">
        <v>329933.61</v>
      </c>
    </row>
    <row r="132" spans="1:2" ht="10.5">
      <c r="A132" s="142" t="s">
        <v>1165</v>
      </c>
      <c r="B132" s="288"/>
    </row>
    <row r="133" spans="1:4" ht="10.5">
      <c r="A133" s="128" t="s">
        <v>1166</v>
      </c>
      <c r="B133" s="293">
        <f>SUM(B125:B132)</f>
        <v>774290.7</v>
      </c>
      <c r="D133" s="309"/>
    </row>
    <row r="135" spans="1:2" s="286" customFormat="1" ht="10.5">
      <c r="A135" s="284" t="s">
        <v>501</v>
      </c>
      <c r="B135" s="242"/>
    </row>
    <row r="136" ht="11.25" thickBot="1"/>
    <row r="137" spans="1:2" ht="63.75" thickBot="1">
      <c r="A137" s="137" t="s">
        <v>1161</v>
      </c>
      <c r="B137" s="138" t="s">
        <v>1162</v>
      </c>
    </row>
    <row r="138" spans="1:2" ht="10.5">
      <c r="A138" s="139" t="s">
        <v>1163</v>
      </c>
      <c r="B138" s="140"/>
    </row>
    <row r="139" spans="1:2" ht="10.5">
      <c r="A139" s="129" t="s">
        <v>37</v>
      </c>
      <c r="B139" s="141">
        <v>2800</v>
      </c>
    </row>
    <row r="140" spans="1:2" ht="10.5">
      <c r="A140" s="129" t="s">
        <v>1164</v>
      </c>
      <c r="B140" s="141"/>
    </row>
    <row r="141" spans="1:2" ht="10.5">
      <c r="A141" s="129" t="s">
        <v>38</v>
      </c>
      <c r="B141" s="141">
        <v>44996.02</v>
      </c>
    </row>
    <row r="142" spans="1:2" ht="10.5">
      <c r="A142" s="129" t="s">
        <v>42</v>
      </c>
      <c r="B142" s="141"/>
    </row>
    <row r="143" spans="1:2" ht="10.5">
      <c r="A143" s="129" t="s">
        <v>40</v>
      </c>
      <c r="B143" s="141"/>
    </row>
    <row r="144" spans="1:2" ht="21">
      <c r="A144" s="4" t="s">
        <v>41</v>
      </c>
      <c r="B144" s="141">
        <v>379847.71</v>
      </c>
    </row>
    <row r="145" spans="1:2" ht="10.5">
      <c r="A145" s="142" t="s">
        <v>1165</v>
      </c>
      <c r="B145" s="143">
        <v>101205.56</v>
      </c>
    </row>
    <row r="146" spans="1:2" ht="10.5">
      <c r="A146" s="142" t="s">
        <v>147</v>
      </c>
      <c r="B146" s="143">
        <v>19914.11</v>
      </c>
    </row>
    <row r="147" spans="1:4" ht="10.5">
      <c r="A147" s="128" t="s">
        <v>1166</v>
      </c>
      <c r="B147" s="130">
        <f>SUM(B138:B146)</f>
        <v>548763.4</v>
      </c>
      <c r="D147" s="136"/>
    </row>
    <row r="149" spans="1:2" s="286" customFormat="1" ht="10.5">
      <c r="A149" s="284" t="s">
        <v>502</v>
      </c>
      <c r="B149" s="242"/>
    </row>
    <row r="150" spans="1:2" ht="11.25" thickBot="1">
      <c r="A150" s="126"/>
      <c r="B150" s="95"/>
    </row>
    <row r="151" spans="1:2" ht="63.75" thickBot="1">
      <c r="A151" s="137" t="s">
        <v>1161</v>
      </c>
      <c r="B151" s="138" t="s">
        <v>1162</v>
      </c>
    </row>
    <row r="152" spans="1:2" ht="10.5">
      <c r="A152" s="139" t="s">
        <v>1163</v>
      </c>
      <c r="B152" s="214"/>
    </row>
    <row r="153" spans="1:3" ht="10.5">
      <c r="A153" s="129" t="s">
        <v>37</v>
      </c>
      <c r="B153" s="289">
        <f>5734+1065.93+484.04</f>
        <v>7283.97</v>
      </c>
      <c r="C153" s="125" t="s">
        <v>2394</v>
      </c>
    </row>
    <row r="154" spans="1:2" ht="10.5">
      <c r="A154" s="129" t="s">
        <v>1164</v>
      </c>
      <c r="B154" s="289"/>
    </row>
    <row r="155" spans="1:2" ht="10.5">
      <c r="A155" s="129" t="s">
        <v>38</v>
      </c>
      <c r="B155" s="289">
        <v>39997.4</v>
      </c>
    </row>
    <row r="156" spans="1:2" ht="10.5">
      <c r="A156" s="129" t="s">
        <v>42</v>
      </c>
      <c r="B156" s="289"/>
    </row>
    <row r="157" spans="1:2" ht="10.5">
      <c r="A157" s="129" t="s">
        <v>40</v>
      </c>
      <c r="B157" s="289"/>
    </row>
    <row r="158" spans="1:2" ht="21">
      <c r="A158" s="4" t="s">
        <v>41</v>
      </c>
      <c r="B158" s="289">
        <v>486071.61</v>
      </c>
    </row>
    <row r="159" spans="1:2" ht="10.5">
      <c r="A159" s="142" t="s">
        <v>1165</v>
      </c>
      <c r="B159" s="216">
        <v>52784.47</v>
      </c>
    </row>
    <row r="160" spans="1:2" ht="10.5">
      <c r="A160" s="142" t="s">
        <v>1881</v>
      </c>
      <c r="B160" s="216">
        <v>16768.83</v>
      </c>
    </row>
    <row r="161" spans="1:2" ht="10.5">
      <c r="A161" s="128" t="s">
        <v>1166</v>
      </c>
      <c r="B161" s="132">
        <f>SUM(B152:B160)</f>
        <v>602906.2799999999</v>
      </c>
    </row>
    <row r="163" spans="1:2" s="283" customFormat="1" ht="10.5">
      <c r="A163" s="284" t="s">
        <v>491</v>
      </c>
      <c r="B163" s="241"/>
    </row>
    <row r="164" ht="11.25" thickBot="1"/>
    <row r="165" spans="1:2" ht="63.75" thickBot="1">
      <c r="A165" s="137" t="s">
        <v>1161</v>
      </c>
      <c r="B165" s="138" t="s">
        <v>1162</v>
      </c>
    </row>
    <row r="166" spans="1:2" ht="10.5">
      <c r="A166" s="139" t="s">
        <v>1163</v>
      </c>
      <c r="B166" s="140">
        <v>0</v>
      </c>
    </row>
    <row r="167" spans="1:2" ht="10.5">
      <c r="A167" s="129" t="s">
        <v>37</v>
      </c>
      <c r="B167" s="141">
        <v>19792.77</v>
      </c>
    </row>
    <row r="168" spans="1:2" ht="10.5">
      <c r="A168" s="129" t="s">
        <v>1164</v>
      </c>
      <c r="B168" s="141">
        <v>0</v>
      </c>
    </row>
    <row r="169" spans="1:2" ht="10.5">
      <c r="A169" s="129" t="s">
        <v>38</v>
      </c>
      <c r="B169" s="141">
        <v>37997</v>
      </c>
    </row>
    <row r="170" spans="1:2" ht="10.5">
      <c r="A170" s="129" t="s">
        <v>42</v>
      </c>
      <c r="B170" s="141">
        <v>0</v>
      </c>
    </row>
    <row r="171" spans="1:2" ht="10.5">
      <c r="A171" s="129" t="s">
        <v>40</v>
      </c>
      <c r="B171" s="141">
        <v>0</v>
      </c>
    </row>
    <row r="172" spans="1:2" ht="21">
      <c r="A172" s="4" t="s">
        <v>41</v>
      </c>
      <c r="B172" s="141">
        <v>319259</v>
      </c>
    </row>
    <row r="173" spans="1:2" ht="10.5">
      <c r="A173" s="142" t="s">
        <v>1165</v>
      </c>
      <c r="B173" s="143">
        <v>91465.16</v>
      </c>
    </row>
    <row r="174" spans="1:2" ht="10.5">
      <c r="A174" s="128" t="s">
        <v>1166</v>
      </c>
      <c r="B174" s="130">
        <f>SUM(B166:B173)</f>
        <v>468513.93000000005</v>
      </c>
    </row>
    <row r="176" spans="1:2" s="286" customFormat="1" ht="10.5">
      <c r="A176" s="284" t="s">
        <v>503</v>
      </c>
      <c r="B176" s="242"/>
    </row>
    <row r="177" spans="1:2" ht="11.25" thickBot="1">
      <c r="A177" s="126"/>
      <c r="B177" s="95"/>
    </row>
    <row r="178" spans="1:2" ht="63.75" thickBot="1">
      <c r="A178" s="137" t="s">
        <v>1161</v>
      </c>
      <c r="B178" s="138" t="s">
        <v>1162</v>
      </c>
    </row>
    <row r="179" spans="1:2" ht="10.5">
      <c r="A179" s="139" t="s">
        <v>1163</v>
      </c>
      <c r="B179" s="140">
        <v>108232.52</v>
      </c>
    </row>
    <row r="180" spans="1:2" ht="10.5">
      <c r="A180" s="129" t="s">
        <v>37</v>
      </c>
      <c r="B180" s="141">
        <v>11670.38</v>
      </c>
    </row>
    <row r="181" spans="1:2" ht="10.5">
      <c r="A181" s="129" t="s">
        <v>1164</v>
      </c>
      <c r="B181" s="141"/>
    </row>
    <row r="182" spans="1:2" ht="10.5">
      <c r="A182" s="129" t="s">
        <v>38</v>
      </c>
      <c r="B182" s="294"/>
    </row>
    <row r="183" spans="1:2" ht="10.5">
      <c r="A183" s="129" t="s">
        <v>42</v>
      </c>
      <c r="B183" s="141"/>
    </row>
    <row r="184" spans="1:2" ht="10.5">
      <c r="A184" s="129" t="s">
        <v>40</v>
      </c>
      <c r="B184" s="141"/>
    </row>
    <row r="185" spans="1:2" ht="21">
      <c r="A185" s="4" t="s">
        <v>41</v>
      </c>
      <c r="B185" s="141">
        <v>205567.1</v>
      </c>
    </row>
    <row r="186" spans="1:2" ht="10.5">
      <c r="A186" s="142" t="s">
        <v>1165</v>
      </c>
      <c r="B186" s="143">
        <v>80713.59</v>
      </c>
    </row>
    <row r="187" spans="1:4" ht="10.5">
      <c r="A187" s="128" t="s">
        <v>1166</v>
      </c>
      <c r="B187" s="293">
        <f>SUM(B179:B186)</f>
        <v>406183.58999999997</v>
      </c>
      <c r="D187" s="287"/>
    </row>
    <row r="189" spans="1:2" s="286" customFormat="1" ht="10.5">
      <c r="A189" s="284" t="s">
        <v>1640</v>
      </c>
      <c r="B189" s="242"/>
    </row>
    <row r="190" spans="1:2" ht="11.25" thickBot="1">
      <c r="A190" s="126"/>
      <c r="B190" s="95"/>
    </row>
    <row r="191" spans="1:2" ht="63.75" thickBot="1">
      <c r="A191" s="137" t="s">
        <v>1161</v>
      </c>
      <c r="B191" s="138" t="s">
        <v>1162</v>
      </c>
    </row>
    <row r="192" spans="1:2" ht="10.5">
      <c r="A192" s="139" t="s">
        <v>1163</v>
      </c>
      <c r="B192" s="140">
        <v>68095.9</v>
      </c>
    </row>
    <row r="193" spans="1:2" ht="10.5">
      <c r="A193" s="129" t="s">
        <v>37</v>
      </c>
      <c r="B193" s="141">
        <v>39510.18</v>
      </c>
    </row>
    <row r="194" spans="1:2" ht="10.5">
      <c r="A194" s="129" t="s">
        <v>1164</v>
      </c>
      <c r="B194" s="141">
        <v>35932.43</v>
      </c>
    </row>
    <row r="195" spans="1:2" ht="10.5">
      <c r="A195" s="129" t="s">
        <v>38</v>
      </c>
      <c r="B195" s="141">
        <v>10537.06</v>
      </c>
    </row>
    <row r="196" spans="1:2" ht="10.5">
      <c r="A196" s="129" t="s">
        <v>42</v>
      </c>
      <c r="B196" s="141">
        <v>0</v>
      </c>
    </row>
    <row r="197" spans="1:2" ht="10.5">
      <c r="A197" s="129" t="s">
        <v>40</v>
      </c>
      <c r="B197" s="141">
        <v>0</v>
      </c>
    </row>
    <row r="198" spans="1:2" ht="21">
      <c r="A198" s="4" t="s">
        <v>41</v>
      </c>
      <c r="B198" s="141">
        <v>0</v>
      </c>
    </row>
    <row r="199" spans="1:2" ht="10.5">
      <c r="A199" s="142" t="s">
        <v>1165</v>
      </c>
      <c r="B199" s="143">
        <v>1298.91</v>
      </c>
    </row>
    <row r="200" spans="1:2" ht="10.5">
      <c r="A200" s="128" t="s">
        <v>1166</v>
      </c>
      <c r="B200" s="130">
        <f>SUM(B192:B199)</f>
        <v>155374.47999999998</v>
      </c>
    </row>
    <row r="202" spans="1:2" s="286" customFormat="1" ht="10.5">
      <c r="A202" s="310" t="s">
        <v>1571</v>
      </c>
      <c r="B202" s="265"/>
    </row>
    <row r="203" spans="1:2" ht="11.25" thickBot="1">
      <c r="A203" s="145"/>
      <c r="B203" s="295"/>
    </row>
    <row r="204" spans="1:2" ht="63.75" thickBot="1">
      <c r="A204" s="146" t="s">
        <v>1161</v>
      </c>
      <c r="B204" s="296" t="s">
        <v>1162</v>
      </c>
    </row>
    <row r="205" spans="1:2" ht="10.5">
      <c r="A205" s="147" t="s">
        <v>1163</v>
      </c>
      <c r="B205" s="297">
        <v>0</v>
      </c>
    </row>
    <row r="206" spans="1:2" ht="10.5">
      <c r="A206" s="148" t="s">
        <v>43</v>
      </c>
      <c r="B206" s="298">
        <v>8321.24</v>
      </c>
    </row>
    <row r="207" spans="1:2" ht="10.5">
      <c r="A207" s="148" t="s">
        <v>1164</v>
      </c>
      <c r="B207" s="298">
        <v>0</v>
      </c>
    </row>
    <row r="208" spans="1:2" ht="10.5">
      <c r="A208" s="148" t="s">
        <v>44</v>
      </c>
      <c r="B208" s="298">
        <v>0</v>
      </c>
    </row>
    <row r="209" spans="1:2" ht="10.5">
      <c r="A209" s="148" t="s">
        <v>45</v>
      </c>
      <c r="B209" s="298">
        <v>0</v>
      </c>
    </row>
    <row r="210" spans="1:2" ht="10.5">
      <c r="A210" s="148" t="s">
        <v>46</v>
      </c>
      <c r="B210" s="298">
        <v>4200.46</v>
      </c>
    </row>
    <row r="211" spans="1:2" ht="21">
      <c r="A211" s="70" t="s">
        <v>47</v>
      </c>
      <c r="B211" s="298">
        <v>220303.04</v>
      </c>
    </row>
    <row r="212" spans="1:2" ht="10.5">
      <c r="A212" s="149" t="s">
        <v>1165</v>
      </c>
      <c r="B212" s="299">
        <v>83329.18</v>
      </c>
    </row>
    <row r="213" spans="1:2" ht="10.5">
      <c r="A213" s="364" t="s">
        <v>1378</v>
      </c>
      <c r="B213" s="299">
        <v>493050.24</v>
      </c>
    </row>
    <row r="214" spans="1:2" ht="10.5">
      <c r="A214" s="365" t="s">
        <v>48</v>
      </c>
      <c r="B214" s="363">
        <f>SUM(B205:B213)</f>
        <v>809204.16</v>
      </c>
    </row>
    <row r="216" spans="1:2" s="286" customFormat="1" ht="10.5">
      <c r="A216" s="284" t="s">
        <v>2284</v>
      </c>
      <c r="B216" s="242"/>
    </row>
    <row r="217" spans="1:2" ht="11.25" thickBot="1">
      <c r="A217" s="126"/>
      <c r="B217" s="95"/>
    </row>
    <row r="218" spans="1:2" ht="63.75" thickBot="1">
      <c r="A218" s="137" t="s">
        <v>1161</v>
      </c>
      <c r="B218" s="138" t="s">
        <v>1162</v>
      </c>
    </row>
    <row r="219" spans="1:2" ht="10.5">
      <c r="A219" s="139" t="s">
        <v>1163</v>
      </c>
      <c r="B219" s="140"/>
    </row>
    <row r="220" spans="1:2" ht="10.5">
      <c r="A220" s="129" t="s">
        <v>37</v>
      </c>
      <c r="B220" s="90">
        <v>24727.42</v>
      </c>
    </row>
    <row r="221" spans="1:2" ht="10.5">
      <c r="A221" s="129" t="s">
        <v>1164</v>
      </c>
      <c r="B221" s="90"/>
    </row>
    <row r="222" spans="1:2" ht="10.5">
      <c r="A222" s="129" t="s">
        <v>38</v>
      </c>
      <c r="B222" s="90">
        <v>13982.05</v>
      </c>
    </row>
    <row r="223" spans="1:2" ht="10.5">
      <c r="A223" s="129" t="s">
        <v>42</v>
      </c>
      <c r="B223" s="90">
        <v>14640</v>
      </c>
    </row>
    <row r="224" spans="1:2" ht="10.5">
      <c r="A224" s="129" t="s">
        <v>40</v>
      </c>
      <c r="B224" s="90">
        <v>49444.2</v>
      </c>
    </row>
    <row r="225" spans="1:2" ht="21">
      <c r="A225" s="4" t="s">
        <v>41</v>
      </c>
      <c r="B225" s="90">
        <v>487333.34</v>
      </c>
    </row>
    <row r="226" spans="1:2" ht="10.5">
      <c r="A226" s="142" t="s">
        <v>1165</v>
      </c>
      <c r="B226" s="288">
        <v>11956.14</v>
      </c>
    </row>
    <row r="227" spans="1:4" ht="10.5">
      <c r="A227" s="128" t="s">
        <v>1166</v>
      </c>
      <c r="B227" s="293">
        <f>SUM(B219:B226)</f>
        <v>602083.15</v>
      </c>
      <c r="D227" s="309"/>
    </row>
    <row r="228" ht="10.5">
      <c r="B228" s="292"/>
    </row>
    <row r="229" spans="1:2" s="286" customFormat="1" ht="10.5">
      <c r="A229" s="284" t="s">
        <v>2395</v>
      </c>
      <c r="B229" s="242"/>
    </row>
    <row r="230" spans="1:2" ht="11.25" thickBot="1">
      <c r="A230" s="126"/>
      <c r="B230" s="95"/>
    </row>
    <row r="231" spans="1:2" ht="63.75" thickBot="1">
      <c r="A231" s="137" t="s">
        <v>1161</v>
      </c>
      <c r="B231" s="290" t="s">
        <v>1162</v>
      </c>
    </row>
    <row r="232" spans="1:2" ht="10.5">
      <c r="A232" s="139" t="s">
        <v>1163</v>
      </c>
      <c r="B232" s="291"/>
    </row>
    <row r="233" spans="1:2" ht="10.5">
      <c r="A233" s="129" t="s">
        <v>37</v>
      </c>
      <c r="B233" s="90"/>
    </row>
    <row r="234" spans="1:2" ht="10.5">
      <c r="A234" s="129" t="s">
        <v>1164</v>
      </c>
      <c r="B234" s="90"/>
    </row>
    <row r="235" spans="1:2" ht="10.5">
      <c r="A235" s="129" t="s">
        <v>38</v>
      </c>
      <c r="B235" s="90"/>
    </row>
    <row r="236" spans="1:2" ht="10.5">
      <c r="A236" s="129" t="s">
        <v>42</v>
      </c>
      <c r="B236" s="90"/>
    </row>
    <row r="237" spans="1:2" ht="10.5">
      <c r="A237" s="129" t="s">
        <v>40</v>
      </c>
      <c r="B237" s="90"/>
    </row>
    <row r="238" spans="1:2" ht="21">
      <c r="A238" s="4" t="s">
        <v>41</v>
      </c>
      <c r="B238" s="90">
        <v>56117.28</v>
      </c>
    </row>
    <row r="239" spans="1:2" ht="10.5">
      <c r="A239" s="142" t="s">
        <v>1165</v>
      </c>
      <c r="B239" s="288"/>
    </row>
    <row r="240" spans="1:2" ht="10.5">
      <c r="A240" s="128" t="s">
        <v>1166</v>
      </c>
      <c r="B240" s="293">
        <v>56117.28</v>
      </c>
    </row>
    <row r="242" spans="1:2" s="286" customFormat="1" ht="10.5">
      <c r="A242" s="284" t="s">
        <v>2396</v>
      </c>
      <c r="B242" s="242"/>
    </row>
    <row r="243" spans="1:2" ht="11.25" thickBot="1">
      <c r="A243" s="126"/>
      <c r="B243" s="95"/>
    </row>
    <row r="244" spans="1:2" ht="63.75" thickBot="1">
      <c r="A244" s="137" t="s">
        <v>1161</v>
      </c>
      <c r="B244" s="138" t="s">
        <v>1162</v>
      </c>
    </row>
    <row r="245" spans="1:2" ht="10.5">
      <c r="A245" s="139" t="s">
        <v>1163</v>
      </c>
      <c r="B245" s="140"/>
    </row>
    <row r="246" spans="1:2" ht="10.5">
      <c r="A246" s="129" t="s">
        <v>37</v>
      </c>
      <c r="B246" s="141"/>
    </row>
    <row r="247" spans="1:2" ht="10.5">
      <c r="A247" s="129" t="s">
        <v>1164</v>
      </c>
      <c r="B247" s="141"/>
    </row>
    <row r="248" spans="1:2" ht="10.5">
      <c r="A248" s="129" t="s">
        <v>38</v>
      </c>
      <c r="B248" s="141"/>
    </row>
    <row r="249" spans="1:2" ht="10.5">
      <c r="A249" s="129" t="s">
        <v>42</v>
      </c>
      <c r="B249" s="141"/>
    </row>
    <row r="250" spans="1:2" ht="10.5">
      <c r="A250" s="129" t="s">
        <v>40</v>
      </c>
      <c r="B250" s="141"/>
    </row>
    <row r="251" spans="1:2" ht="21">
      <c r="A251" s="4" t="s">
        <v>41</v>
      </c>
      <c r="B251" s="141">
        <v>34554.11</v>
      </c>
    </row>
    <row r="252" spans="1:2" ht="10.5">
      <c r="A252" s="142" t="s">
        <v>1165</v>
      </c>
      <c r="B252" s="143"/>
    </row>
    <row r="253" spans="1:2" ht="10.5">
      <c r="A253" s="128" t="s">
        <v>1166</v>
      </c>
      <c r="B253" s="130">
        <v>34554.11</v>
      </c>
    </row>
    <row r="255" spans="1:2" s="286" customFormat="1" ht="10.5">
      <c r="A255" s="284" t="s">
        <v>1028</v>
      </c>
      <c r="B255" s="242"/>
    </row>
    <row r="256" ht="11.25" thickBot="1"/>
    <row r="257" spans="1:2" ht="63.75" thickBot="1">
      <c r="A257" s="137" t="s">
        <v>1161</v>
      </c>
      <c r="B257" s="138" t="s">
        <v>1162</v>
      </c>
    </row>
    <row r="258" spans="1:2" ht="10.5">
      <c r="A258" s="139" t="s">
        <v>1163</v>
      </c>
      <c r="B258" s="140">
        <v>0</v>
      </c>
    </row>
    <row r="259" spans="1:2" ht="10.5">
      <c r="A259" s="129" t="s">
        <v>37</v>
      </c>
      <c r="B259" s="141">
        <v>0</v>
      </c>
    </row>
    <row r="260" spans="1:2" ht="10.5">
      <c r="A260" s="129" t="s">
        <v>1164</v>
      </c>
      <c r="B260" s="141">
        <v>0</v>
      </c>
    </row>
    <row r="261" spans="1:2" ht="10.5">
      <c r="A261" s="129" t="s">
        <v>38</v>
      </c>
      <c r="B261" s="141">
        <v>0</v>
      </c>
    </row>
    <row r="262" spans="1:2" ht="10.5">
      <c r="A262" s="129" t="s">
        <v>42</v>
      </c>
      <c r="B262" s="141">
        <v>0</v>
      </c>
    </row>
    <row r="263" spans="1:2" ht="10.5">
      <c r="A263" s="129" t="s">
        <v>40</v>
      </c>
      <c r="B263" s="141">
        <v>0</v>
      </c>
    </row>
    <row r="264" spans="1:2" ht="21">
      <c r="A264" s="4" t="s">
        <v>41</v>
      </c>
      <c r="B264" s="141">
        <v>92878.79</v>
      </c>
    </row>
    <row r="265" spans="1:2" ht="10.5">
      <c r="A265" s="142" t="s">
        <v>1165</v>
      </c>
      <c r="B265" s="143">
        <v>2973.22</v>
      </c>
    </row>
    <row r="266" spans="1:2" ht="10.5">
      <c r="A266" s="128" t="s">
        <v>1166</v>
      </c>
      <c r="B266" s="130">
        <f>SUM(B258:B265)</f>
        <v>95852.01</v>
      </c>
    </row>
    <row r="268" spans="1:2" s="126" customFormat="1" ht="11.25" thickBot="1">
      <c r="A268" s="126" t="s">
        <v>1029</v>
      </c>
      <c r="B268" s="311"/>
    </row>
    <row r="269" spans="1:2" ht="63.75" thickBot="1">
      <c r="A269" s="137" t="s">
        <v>1161</v>
      </c>
      <c r="B269" s="138" t="s">
        <v>1162</v>
      </c>
    </row>
    <row r="270" spans="1:2" ht="10.5">
      <c r="A270" s="139" t="s">
        <v>1163</v>
      </c>
      <c r="B270" s="140">
        <v>0</v>
      </c>
    </row>
    <row r="271" spans="1:2" ht="10.5">
      <c r="A271" s="129" t="s">
        <v>37</v>
      </c>
      <c r="B271" s="141">
        <v>3600</v>
      </c>
    </row>
    <row r="272" spans="1:2" ht="10.5">
      <c r="A272" s="129" t="s">
        <v>1164</v>
      </c>
      <c r="B272" s="141">
        <v>0</v>
      </c>
    </row>
    <row r="273" spans="1:2" ht="10.5">
      <c r="A273" s="129" t="s">
        <v>38</v>
      </c>
      <c r="B273" s="141">
        <v>0</v>
      </c>
    </row>
    <row r="274" spans="1:2" ht="10.5">
      <c r="A274" s="129" t="s">
        <v>42</v>
      </c>
      <c r="B274" s="141">
        <v>0</v>
      </c>
    </row>
    <row r="275" spans="1:2" ht="10.5">
      <c r="A275" s="129" t="s">
        <v>40</v>
      </c>
      <c r="B275" s="141">
        <v>0</v>
      </c>
    </row>
    <row r="276" spans="1:2" ht="21">
      <c r="A276" s="4" t="s">
        <v>41</v>
      </c>
      <c r="B276" s="141">
        <v>11142.55</v>
      </c>
    </row>
    <row r="277" spans="1:2" ht="10.5">
      <c r="A277" s="142" t="s">
        <v>1165</v>
      </c>
      <c r="B277" s="143">
        <v>0</v>
      </c>
    </row>
    <row r="278" spans="1:2" ht="10.5">
      <c r="A278" s="128" t="s">
        <v>1166</v>
      </c>
      <c r="B278" s="130">
        <v>14742.55</v>
      </c>
    </row>
    <row r="280" spans="1:2" s="286" customFormat="1" ht="10.5">
      <c r="A280" s="284" t="s">
        <v>1069</v>
      </c>
      <c r="B280" s="242"/>
    </row>
    <row r="281" ht="11.25" thickBot="1"/>
    <row r="282" spans="1:2" ht="63.75" thickBot="1">
      <c r="A282" s="137" t="s">
        <v>1161</v>
      </c>
      <c r="B282" s="138" t="s">
        <v>1162</v>
      </c>
    </row>
    <row r="283" spans="1:2" ht="10.5">
      <c r="A283" s="139" t="s">
        <v>1163</v>
      </c>
      <c r="B283" s="140" t="s">
        <v>1864</v>
      </c>
    </row>
    <row r="284" spans="1:3" ht="10.5">
      <c r="A284" s="129" t="s">
        <v>37</v>
      </c>
      <c r="B284" s="289">
        <f>421234.28+7198.16</f>
        <v>428432.44</v>
      </c>
      <c r="C284" s="329" t="s">
        <v>2394</v>
      </c>
    </row>
    <row r="285" spans="1:2" ht="10.5">
      <c r="A285" s="129" t="s">
        <v>1164</v>
      </c>
      <c r="B285" s="289" t="s">
        <v>1070</v>
      </c>
    </row>
    <row r="286" spans="1:2" ht="10.5">
      <c r="A286" s="129" t="s">
        <v>38</v>
      </c>
      <c r="B286" s="289">
        <v>52707.77</v>
      </c>
    </row>
    <row r="287" spans="1:2" ht="10.5">
      <c r="A287" s="129" t="s">
        <v>42</v>
      </c>
      <c r="B287" s="289">
        <v>66983.68</v>
      </c>
    </row>
    <row r="288" spans="1:2" ht="10.5">
      <c r="A288" s="129" t="s">
        <v>40</v>
      </c>
      <c r="B288" s="289">
        <v>517129.59</v>
      </c>
    </row>
    <row r="289" spans="1:2" ht="21">
      <c r="A289" s="4" t="s">
        <v>41</v>
      </c>
      <c r="B289" s="289" t="s">
        <v>1070</v>
      </c>
    </row>
    <row r="290" spans="1:2" ht="10.5">
      <c r="A290" s="142" t="s">
        <v>1165</v>
      </c>
      <c r="B290" s="216" t="s">
        <v>1070</v>
      </c>
    </row>
    <row r="291" spans="1:2" ht="10.5">
      <c r="A291" s="128" t="s">
        <v>1166</v>
      </c>
      <c r="B291" s="132">
        <f>SUM(B283:B290)</f>
        <v>1065253.48</v>
      </c>
    </row>
    <row r="293" spans="1:2" s="286" customFormat="1" ht="10.5">
      <c r="A293" s="284" t="s">
        <v>1668</v>
      </c>
      <c r="B293" s="242"/>
    </row>
    <row r="294" ht="11.25" thickBot="1"/>
    <row r="295" spans="1:2" ht="63.75" thickBot="1">
      <c r="A295" s="137" t="s">
        <v>1161</v>
      </c>
      <c r="B295" s="138" t="s">
        <v>1162</v>
      </c>
    </row>
    <row r="296" spans="1:2" ht="10.5">
      <c r="A296" s="139" t="s">
        <v>1163</v>
      </c>
      <c r="B296" s="291" t="s">
        <v>1669</v>
      </c>
    </row>
    <row r="297" spans="1:2" ht="10.5">
      <c r="A297" s="129" t="s">
        <v>37</v>
      </c>
      <c r="B297" s="90" t="s">
        <v>1669</v>
      </c>
    </row>
    <row r="298" spans="1:2" ht="10.5">
      <c r="A298" s="129" t="s">
        <v>1164</v>
      </c>
      <c r="B298" s="90" t="s">
        <v>1669</v>
      </c>
    </row>
    <row r="299" spans="1:2" ht="10.5">
      <c r="A299" s="129" t="s">
        <v>38</v>
      </c>
      <c r="B299" s="90" t="s">
        <v>1169</v>
      </c>
    </row>
    <row r="300" spans="1:2" ht="10.5">
      <c r="A300" s="129" t="s">
        <v>42</v>
      </c>
      <c r="B300" s="90" t="s">
        <v>1169</v>
      </c>
    </row>
    <row r="301" spans="1:2" ht="10.5">
      <c r="A301" s="129" t="s">
        <v>40</v>
      </c>
      <c r="B301" s="90" t="s">
        <v>1669</v>
      </c>
    </row>
    <row r="302" spans="1:2" ht="21">
      <c r="A302" s="4" t="s">
        <v>41</v>
      </c>
      <c r="B302" s="90">
        <v>119829.83</v>
      </c>
    </row>
    <row r="303" spans="1:2" ht="10.5">
      <c r="A303" s="142" t="s">
        <v>1165</v>
      </c>
      <c r="B303" s="288" t="s">
        <v>1669</v>
      </c>
    </row>
    <row r="304" spans="1:2" ht="10.5">
      <c r="A304" s="128" t="s">
        <v>1166</v>
      </c>
      <c r="B304" s="130">
        <v>119829.83</v>
      </c>
    </row>
    <row r="305" ht="12" customHeight="1"/>
    <row r="306" spans="1:2" s="286" customFormat="1" ht="10.5">
      <c r="A306" s="284" t="s">
        <v>1671</v>
      </c>
      <c r="B306" s="242"/>
    </row>
    <row r="307" ht="11.25" thickBot="1"/>
    <row r="308" spans="1:2" ht="63.75" thickBot="1">
      <c r="A308" s="150" t="s">
        <v>1161</v>
      </c>
      <c r="B308" s="300" t="s">
        <v>1162</v>
      </c>
    </row>
    <row r="309" spans="1:2" ht="10.5">
      <c r="A309" s="151" t="s">
        <v>1163</v>
      </c>
      <c r="B309" s="301">
        <v>14415.65</v>
      </c>
    </row>
    <row r="310" spans="1:2" ht="10.5">
      <c r="A310" s="152" t="s">
        <v>37</v>
      </c>
      <c r="B310" s="301">
        <v>80744.67</v>
      </c>
    </row>
    <row r="311" spans="1:2" ht="10.5">
      <c r="A311" s="152" t="s">
        <v>1164</v>
      </c>
      <c r="B311" s="301">
        <v>1145079.98</v>
      </c>
    </row>
    <row r="312" spans="1:2" ht="10.5">
      <c r="A312" s="152" t="s">
        <v>38</v>
      </c>
      <c r="B312" s="301">
        <v>40503.45</v>
      </c>
    </row>
    <row r="313" spans="1:2" ht="10.5">
      <c r="A313" s="152" t="s">
        <v>42</v>
      </c>
      <c r="B313" s="301">
        <v>92575.85</v>
      </c>
    </row>
    <row r="314" spans="1:2" ht="10.5">
      <c r="A314" s="152" t="s">
        <v>40</v>
      </c>
      <c r="B314" s="301">
        <v>5971.9</v>
      </c>
    </row>
    <row r="315" spans="1:2" ht="21">
      <c r="A315" s="82" t="s">
        <v>41</v>
      </c>
      <c r="B315" s="301">
        <v>126777.26</v>
      </c>
    </row>
    <row r="316" spans="1:2" ht="10.5">
      <c r="A316" s="153" t="s">
        <v>1165</v>
      </c>
      <c r="B316" s="301" t="s">
        <v>1677</v>
      </c>
    </row>
    <row r="317" spans="1:2" ht="10.5">
      <c r="A317" s="154" t="s">
        <v>1166</v>
      </c>
      <c r="B317" s="302">
        <f>SUM(B309:B315)</f>
        <v>1506068.76</v>
      </c>
    </row>
    <row r="319" spans="1:2" s="286" customFormat="1" ht="10.5">
      <c r="A319" s="284" t="s">
        <v>58</v>
      </c>
      <c r="B319" s="242"/>
    </row>
    <row r="320" ht="11.25" thickBot="1"/>
    <row r="321" spans="1:2" ht="63.75" thickBot="1">
      <c r="A321" s="137" t="s">
        <v>1161</v>
      </c>
      <c r="B321" s="138" t="s">
        <v>1162</v>
      </c>
    </row>
    <row r="322" spans="1:2" ht="10.5">
      <c r="A322" s="139" t="s">
        <v>1163</v>
      </c>
      <c r="B322" s="140"/>
    </row>
    <row r="323" spans="1:3" ht="10.5">
      <c r="A323" s="129" t="s">
        <v>37</v>
      </c>
      <c r="B323" s="141">
        <v>112850</v>
      </c>
      <c r="C323" s="125" t="s">
        <v>1557</v>
      </c>
    </row>
    <row r="324" spans="1:2" ht="10.5">
      <c r="A324" s="129" t="s">
        <v>1164</v>
      </c>
      <c r="B324" s="141"/>
    </row>
    <row r="325" spans="1:2" ht="10.5">
      <c r="A325" s="129" t="s">
        <v>38</v>
      </c>
      <c r="B325" s="141"/>
    </row>
    <row r="326" spans="1:2" ht="10.5">
      <c r="A326" s="129" t="s">
        <v>42</v>
      </c>
      <c r="B326" s="141"/>
    </row>
    <row r="327" spans="1:2" ht="10.5">
      <c r="A327" s="129" t="s">
        <v>40</v>
      </c>
      <c r="B327" s="141"/>
    </row>
    <row r="328" spans="1:2" ht="21">
      <c r="A328" s="4" t="s">
        <v>41</v>
      </c>
      <c r="B328" s="141">
        <v>540098.22</v>
      </c>
    </row>
    <row r="329" spans="1:2" ht="10.5">
      <c r="A329" s="142" t="s">
        <v>1165</v>
      </c>
      <c r="B329" s="143">
        <v>22910.28</v>
      </c>
    </row>
    <row r="330" spans="1:2" ht="10.5">
      <c r="A330" s="128" t="s">
        <v>1166</v>
      </c>
      <c r="B330" s="130">
        <f>SUM(B322:B329)</f>
        <v>675858.5</v>
      </c>
    </row>
    <row r="332" spans="1:2" s="286" customFormat="1" ht="10.5">
      <c r="A332" s="284" t="s">
        <v>493</v>
      </c>
      <c r="B332" s="242"/>
    </row>
    <row r="333" spans="1:2" ht="11.25" thickBot="1">
      <c r="A333" s="126"/>
      <c r="B333" s="95"/>
    </row>
    <row r="334" spans="1:2" ht="63.75" thickBot="1">
      <c r="A334" s="137" t="s">
        <v>1161</v>
      </c>
      <c r="B334" s="138" t="s">
        <v>1162</v>
      </c>
    </row>
    <row r="335" spans="1:2" ht="10.5">
      <c r="A335" s="139" t="s">
        <v>1163</v>
      </c>
      <c r="B335" s="291">
        <v>193366.56</v>
      </c>
    </row>
    <row r="336" spans="1:2" ht="10.5">
      <c r="A336" s="129" t="s">
        <v>37</v>
      </c>
      <c r="B336" s="90">
        <v>41927.71</v>
      </c>
    </row>
    <row r="337" spans="1:2" ht="10.5">
      <c r="A337" s="129" t="s">
        <v>1164</v>
      </c>
      <c r="B337" s="90">
        <v>1799</v>
      </c>
    </row>
    <row r="338" spans="1:2" ht="10.5">
      <c r="A338" s="129" t="s">
        <v>38</v>
      </c>
      <c r="B338" s="90">
        <v>27387.48</v>
      </c>
    </row>
    <row r="339" spans="1:2" ht="10.5">
      <c r="A339" s="129" t="s">
        <v>42</v>
      </c>
      <c r="B339" s="90">
        <v>0</v>
      </c>
    </row>
    <row r="340" spans="1:2" ht="10.5">
      <c r="A340" s="129" t="s">
        <v>40</v>
      </c>
      <c r="B340" s="90">
        <v>17172.64</v>
      </c>
    </row>
    <row r="341" spans="1:2" ht="21">
      <c r="A341" s="4" t="s">
        <v>41</v>
      </c>
      <c r="B341" s="90">
        <v>206375.54</v>
      </c>
    </row>
    <row r="342" spans="1:2" ht="10.5">
      <c r="A342" s="142" t="s">
        <v>1165</v>
      </c>
      <c r="B342" s="288">
        <v>15769.13</v>
      </c>
    </row>
    <row r="343" spans="1:4" ht="10.5">
      <c r="A343" s="128" t="s">
        <v>1166</v>
      </c>
      <c r="B343" s="293">
        <f>SUM(B335:B342)</f>
        <v>503798.06000000006</v>
      </c>
      <c r="D343" s="309"/>
    </row>
    <row r="345" spans="1:2" s="286" customFormat="1" ht="10.5">
      <c r="A345" s="284" t="s">
        <v>347</v>
      </c>
      <c r="B345" s="242"/>
    </row>
    <row r="346" ht="11.25" thickBot="1"/>
    <row r="347" spans="1:2" ht="63.75" thickBot="1">
      <c r="A347" s="137" t="s">
        <v>1161</v>
      </c>
      <c r="B347" s="138" t="s">
        <v>1162</v>
      </c>
    </row>
    <row r="348" spans="1:2" ht="10.5">
      <c r="A348" s="139" t="s">
        <v>1163</v>
      </c>
      <c r="B348" s="140"/>
    </row>
    <row r="349" spans="1:2" ht="10.5">
      <c r="A349" s="129" t="s">
        <v>37</v>
      </c>
      <c r="B349" s="141">
        <v>79113.07</v>
      </c>
    </row>
    <row r="350" spans="1:2" ht="10.5">
      <c r="A350" s="129" t="s">
        <v>1164</v>
      </c>
      <c r="B350" s="141">
        <v>74484.8</v>
      </c>
    </row>
    <row r="351" spans="1:2" ht="10.5">
      <c r="A351" s="129" t="s">
        <v>38</v>
      </c>
      <c r="B351" s="141">
        <v>40937.1</v>
      </c>
    </row>
    <row r="352" spans="1:2" ht="10.5">
      <c r="A352" s="129" t="s">
        <v>42</v>
      </c>
      <c r="B352" s="141">
        <v>168737.82</v>
      </c>
    </row>
    <row r="353" spans="1:2" ht="10.5">
      <c r="A353" s="129" t="s">
        <v>40</v>
      </c>
      <c r="B353" s="141">
        <v>20225.12</v>
      </c>
    </row>
    <row r="354" spans="1:2" ht="21">
      <c r="A354" s="4" t="s">
        <v>41</v>
      </c>
      <c r="B354" s="141">
        <v>791382.52</v>
      </c>
    </row>
    <row r="355" spans="1:2" ht="10.5">
      <c r="A355" s="142" t="s">
        <v>1165</v>
      </c>
      <c r="B355" s="143">
        <v>29110.57</v>
      </c>
    </row>
    <row r="356" spans="1:4" ht="10.5">
      <c r="A356" s="128" t="s">
        <v>1166</v>
      </c>
      <c r="B356" s="130">
        <f>SUM(B349:B355)</f>
        <v>1203991.0000000002</v>
      </c>
      <c r="D356" s="136"/>
    </row>
    <row r="358" spans="1:2" s="286" customFormat="1" ht="10.5">
      <c r="A358" s="312" t="s">
        <v>405</v>
      </c>
      <c r="B358" s="313"/>
    </row>
    <row r="359" spans="1:2" ht="11.25" thickBot="1">
      <c r="A359" s="13"/>
      <c r="B359" s="12"/>
    </row>
    <row r="360" spans="1:2" ht="63.75" thickBot="1">
      <c r="A360" s="155" t="s">
        <v>1161</v>
      </c>
      <c r="B360" s="138" t="s">
        <v>1162</v>
      </c>
    </row>
    <row r="361" spans="1:2" ht="10.5">
      <c r="A361" s="30" t="s">
        <v>1163</v>
      </c>
      <c r="B361" s="31">
        <v>0</v>
      </c>
    </row>
    <row r="362" spans="1:2" ht="10.5">
      <c r="A362" s="4" t="s">
        <v>37</v>
      </c>
      <c r="B362" s="20">
        <v>8270</v>
      </c>
    </row>
    <row r="363" spans="1:2" ht="10.5">
      <c r="A363" s="4" t="s">
        <v>1164</v>
      </c>
      <c r="B363" s="20">
        <v>0</v>
      </c>
    </row>
    <row r="364" spans="1:2" ht="10.5">
      <c r="A364" s="4" t="s">
        <v>38</v>
      </c>
      <c r="B364" s="20">
        <v>38263</v>
      </c>
    </row>
    <row r="365" spans="1:2" ht="10.5">
      <c r="A365" s="4" t="s">
        <v>42</v>
      </c>
      <c r="B365" s="20">
        <v>36829</v>
      </c>
    </row>
    <row r="366" spans="1:2" ht="10.5">
      <c r="A366" s="4" t="s">
        <v>40</v>
      </c>
      <c r="B366" s="20">
        <v>5490</v>
      </c>
    </row>
    <row r="367" spans="1:2" ht="21">
      <c r="A367" s="4" t="s">
        <v>41</v>
      </c>
      <c r="B367" s="20">
        <v>341184.06</v>
      </c>
    </row>
    <row r="368" spans="1:2" ht="10.5">
      <c r="A368" s="48" t="s">
        <v>1165</v>
      </c>
      <c r="B368" s="199">
        <v>35505.12</v>
      </c>
    </row>
    <row r="369" spans="1:2" ht="10.5">
      <c r="A369" s="15" t="s">
        <v>1166</v>
      </c>
      <c r="B369" s="23">
        <f>SUM(B361:B368)</f>
        <v>465541.18</v>
      </c>
    </row>
    <row r="371" spans="1:2" s="286" customFormat="1" ht="10.5">
      <c r="A371" s="284" t="s">
        <v>495</v>
      </c>
      <c r="B371" s="242"/>
    </row>
    <row r="372" ht="11.25" thickBot="1"/>
    <row r="373" spans="1:2" ht="63.75" thickBot="1">
      <c r="A373" s="137" t="s">
        <v>1161</v>
      </c>
      <c r="B373" s="138" t="s">
        <v>1162</v>
      </c>
    </row>
    <row r="374" spans="1:2" ht="10.5">
      <c r="A374" s="139" t="s">
        <v>1163</v>
      </c>
      <c r="B374" s="140"/>
    </row>
    <row r="375" spans="1:3" ht="10.5">
      <c r="A375" s="129" t="s">
        <v>37</v>
      </c>
      <c r="B375" s="303">
        <f>6876.5+1449+2804</f>
        <v>11129.5</v>
      </c>
      <c r="C375" s="125" t="s">
        <v>1558</v>
      </c>
    </row>
    <row r="376" spans="1:2" ht="10.5">
      <c r="A376" s="129" t="s">
        <v>1164</v>
      </c>
      <c r="B376" s="141"/>
    </row>
    <row r="377" spans="1:2" ht="10.5">
      <c r="A377" s="129" t="s">
        <v>38</v>
      </c>
      <c r="B377" s="141">
        <v>49898</v>
      </c>
    </row>
    <row r="378" spans="1:2" ht="10.5">
      <c r="A378" s="129" t="s">
        <v>42</v>
      </c>
      <c r="B378" s="141"/>
    </row>
    <row r="379" spans="1:2" ht="10.5">
      <c r="A379" s="129" t="s">
        <v>40</v>
      </c>
      <c r="B379" s="141">
        <v>2950</v>
      </c>
    </row>
    <row r="380" spans="1:2" ht="21">
      <c r="A380" s="4" t="s">
        <v>41</v>
      </c>
      <c r="B380" s="141">
        <v>634696.88</v>
      </c>
    </row>
    <row r="381" spans="1:2" ht="10.5">
      <c r="A381" s="142" t="s">
        <v>1165</v>
      </c>
      <c r="B381" s="143">
        <v>56901.9</v>
      </c>
    </row>
    <row r="382" spans="1:2" ht="10.5">
      <c r="A382" s="128" t="s">
        <v>1166</v>
      </c>
      <c r="B382" s="130">
        <f>SUM(B374:B381)</f>
        <v>755576.28</v>
      </c>
    </row>
    <row r="384" spans="1:2" s="286" customFormat="1" ht="10.5">
      <c r="A384" s="284" t="s">
        <v>496</v>
      </c>
      <c r="B384" s="242"/>
    </row>
    <row r="385" spans="1:2" ht="10.5">
      <c r="A385" s="139"/>
      <c r="B385" s="140"/>
    </row>
    <row r="386" spans="1:2" ht="63">
      <c r="A386" s="128" t="s">
        <v>1161</v>
      </c>
      <c r="B386" s="16" t="s">
        <v>1162</v>
      </c>
    </row>
    <row r="387" spans="1:2" ht="10.5">
      <c r="A387" s="129" t="s">
        <v>1163</v>
      </c>
      <c r="B387" s="90">
        <v>0</v>
      </c>
    </row>
    <row r="388" spans="1:2" ht="10.5">
      <c r="A388" s="129" t="s">
        <v>37</v>
      </c>
      <c r="B388" s="314">
        <v>28545.12</v>
      </c>
    </row>
    <row r="389" spans="1:2" ht="10.5">
      <c r="A389" s="129" t="s">
        <v>1164</v>
      </c>
      <c r="B389" s="314">
        <v>157915.29</v>
      </c>
    </row>
    <row r="390" spans="1:2" ht="10.5">
      <c r="A390" s="129" t="s">
        <v>38</v>
      </c>
      <c r="B390" s="314">
        <v>78835.14</v>
      </c>
    </row>
    <row r="391" spans="1:2" ht="10.5">
      <c r="A391" s="129" t="s">
        <v>42</v>
      </c>
      <c r="B391" s="90">
        <v>0</v>
      </c>
    </row>
    <row r="392" spans="1:2" ht="10.5">
      <c r="A392" s="129" t="s">
        <v>40</v>
      </c>
      <c r="B392" s="90">
        <v>0</v>
      </c>
    </row>
    <row r="393" spans="1:2" ht="21">
      <c r="A393" s="4" t="s">
        <v>41</v>
      </c>
      <c r="B393" s="314">
        <v>233140.86</v>
      </c>
    </row>
    <row r="394" spans="1:2" ht="10.5">
      <c r="A394" s="129" t="s">
        <v>1165</v>
      </c>
      <c r="B394" s="90">
        <v>38185.09</v>
      </c>
    </row>
    <row r="395" spans="1:2" ht="10.5">
      <c r="A395" s="128" t="s">
        <v>1166</v>
      </c>
      <c r="B395" s="293">
        <f>SUM(B387:B394)</f>
        <v>536621.5</v>
      </c>
    </row>
    <row r="397" spans="1:2" s="286" customFormat="1" ht="10.5">
      <c r="A397" s="284" t="s">
        <v>504</v>
      </c>
      <c r="B397" s="242"/>
    </row>
    <row r="398" ht="11.25" thickBot="1"/>
    <row r="399" spans="1:2" ht="63.75" thickBot="1">
      <c r="A399" s="150" t="s">
        <v>1161</v>
      </c>
      <c r="B399" s="300" t="s">
        <v>1162</v>
      </c>
    </row>
    <row r="400" spans="1:2" ht="10.5">
      <c r="A400" s="151" t="s">
        <v>1163</v>
      </c>
      <c r="B400" s="304">
        <v>28569.88</v>
      </c>
    </row>
    <row r="401" spans="1:2" ht="10.5">
      <c r="A401" s="152" t="s">
        <v>37</v>
      </c>
      <c r="B401" s="305" t="s">
        <v>2402</v>
      </c>
    </row>
    <row r="402" spans="1:2" ht="10.5">
      <c r="A402" s="152" t="s">
        <v>1164</v>
      </c>
      <c r="B402" s="305" t="s">
        <v>2402</v>
      </c>
    </row>
    <row r="403" spans="1:2" ht="10.5">
      <c r="A403" s="152" t="s">
        <v>38</v>
      </c>
      <c r="B403" s="305" t="s">
        <v>2402</v>
      </c>
    </row>
    <row r="404" spans="1:2" ht="10.5">
      <c r="A404" s="152" t="s">
        <v>42</v>
      </c>
      <c r="B404" s="305" t="s">
        <v>2402</v>
      </c>
    </row>
    <row r="405" spans="1:2" ht="10.5">
      <c r="A405" s="152" t="s">
        <v>40</v>
      </c>
      <c r="B405" s="305" t="s">
        <v>2402</v>
      </c>
    </row>
    <row r="406" spans="1:2" ht="21">
      <c r="A406" s="82" t="s">
        <v>41</v>
      </c>
      <c r="B406" s="305">
        <v>163663.74</v>
      </c>
    </row>
    <row r="407" spans="1:2" ht="10.5">
      <c r="A407" s="153" t="s">
        <v>1165</v>
      </c>
      <c r="B407" s="306">
        <v>26385.2</v>
      </c>
    </row>
    <row r="408" spans="1:4" ht="10.5">
      <c r="A408" s="154" t="s">
        <v>1166</v>
      </c>
      <c r="B408" s="315">
        <f>SUM(B400:B407)</f>
        <v>218618.82</v>
      </c>
      <c r="D408" s="309"/>
    </row>
    <row r="410" spans="1:2" s="286" customFormat="1" ht="10.5">
      <c r="A410" s="316" t="s">
        <v>1425</v>
      </c>
      <c r="B410" s="242"/>
    </row>
    <row r="411" ht="11.25" thickBot="1"/>
    <row r="412" spans="1:2" ht="63.75" thickBot="1">
      <c r="A412" s="137" t="s">
        <v>1161</v>
      </c>
      <c r="B412" s="138" t="s">
        <v>1162</v>
      </c>
    </row>
    <row r="413" spans="1:2" ht="10.5">
      <c r="A413" s="139" t="s">
        <v>1163</v>
      </c>
      <c r="B413" s="140"/>
    </row>
    <row r="414" spans="1:2" ht="10.5">
      <c r="A414" s="129" t="s">
        <v>37</v>
      </c>
      <c r="B414" s="141">
        <v>14929.33</v>
      </c>
    </row>
    <row r="415" spans="1:2" ht="10.5">
      <c r="A415" s="129" t="s">
        <v>1164</v>
      </c>
      <c r="B415" s="141"/>
    </row>
    <row r="416" spans="1:2" ht="10.5">
      <c r="A416" s="129" t="s">
        <v>38</v>
      </c>
      <c r="B416" s="141">
        <v>34984.34</v>
      </c>
    </row>
    <row r="417" spans="1:2" ht="10.5">
      <c r="A417" s="129" t="s">
        <v>42</v>
      </c>
      <c r="B417" s="141"/>
    </row>
    <row r="418" spans="1:2" ht="10.5">
      <c r="A418" s="129" t="s">
        <v>40</v>
      </c>
      <c r="B418" s="141"/>
    </row>
    <row r="419" spans="1:2" ht="21">
      <c r="A419" s="4" t="s">
        <v>41</v>
      </c>
      <c r="B419" s="141">
        <v>503420.54</v>
      </c>
    </row>
    <row r="420" spans="1:2" ht="10.5">
      <c r="A420" s="142" t="s">
        <v>1165</v>
      </c>
      <c r="B420" s="143">
        <v>85051.05</v>
      </c>
    </row>
    <row r="421" spans="1:2" ht="10.5">
      <c r="A421" s="128" t="s">
        <v>1166</v>
      </c>
      <c r="B421" s="130">
        <f>SUM(B414:B420)</f>
        <v>638385.26</v>
      </c>
    </row>
    <row r="423" spans="1:3" s="317" customFormat="1" ht="10.5" customHeight="1">
      <c r="A423" s="427" t="s">
        <v>498</v>
      </c>
      <c r="B423" s="427"/>
      <c r="C423" s="239"/>
    </row>
    <row r="424" spans="1:2" ht="11.25" thickBot="1">
      <c r="A424" s="126"/>
      <c r="B424" s="95"/>
    </row>
    <row r="425" spans="1:2" ht="63.75" thickBot="1">
      <c r="A425" s="137" t="s">
        <v>1161</v>
      </c>
      <c r="B425" s="138" t="s">
        <v>1162</v>
      </c>
    </row>
    <row r="426" spans="1:2" ht="10.5">
      <c r="A426" s="139" t="s">
        <v>1163</v>
      </c>
      <c r="B426" s="140" t="s">
        <v>1478</v>
      </c>
    </row>
    <row r="427" spans="1:2" ht="10.5">
      <c r="A427" s="129" t="s">
        <v>37</v>
      </c>
      <c r="B427" s="141">
        <v>6658.05</v>
      </c>
    </row>
    <row r="428" spans="1:2" ht="10.5">
      <c r="A428" s="129" t="s">
        <v>1164</v>
      </c>
      <c r="B428" s="140" t="s">
        <v>1478</v>
      </c>
    </row>
    <row r="429" spans="1:2" ht="10.5">
      <c r="A429" s="129" t="s">
        <v>38</v>
      </c>
      <c r="B429" s="141">
        <v>55234.67</v>
      </c>
    </row>
    <row r="430" spans="1:2" ht="10.5">
      <c r="A430" s="129" t="s">
        <v>42</v>
      </c>
      <c r="B430" s="141" t="s">
        <v>1478</v>
      </c>
    </row>
    <row r="431" spans="1:2" ht="10.5">
      <c r="A431" s="129" t="s">
        <v>40</v>
      </c>
      <c r="B431" s="141">
        <v>14032.8</v>
      </c>
    </row>
    <row r="432" spans="1:2" ht="21">
      <c r="A432" s="4" t="s">
        <v>41</v>
      </c>
      <c r="B432" s="141">
        <v>251180.33</v>
      </c>
    </row>
    <row r="433" spans="1:2" ht="10.5">
      <c r="A433" s="142" t="s">
        <v>1165</v>
      </c>
      <c r="B433" s="143">
        <v>35622.44</v>
      </c>
    </row>
    <row r="434" spans="1:2" ht="10.5">
      <c r="A434" s="128" t="s">
        <v>1166</v>
      </c>
      <c r="B434" s="130">
        <f>B427+B429+B431+B432+B433</f>
        <v>362728.29</v>
      </c>
    </row>
    <row r="436" spans="1:7" s="218" customFormat="1" ht="10.5">
      <c r="A436" s="239" t="s">
        <v>61</v>
      </c>
      <c r="B436" s="239"/>
      <c r="C436" s="239"/>
      <c r="E436" s="219"/>
      <c r="G436" s="26"/>
    </row>
    <row r="437" ht="11.25" thickBot="1"/>
    <row r="438" spans="1:2" ht="63.75" thickBot="1">
      <c r="A438" s="137" t="s">
        <v>1161</v>
      </c>
      <c r="B438" s="138" t="s">
        <v>1162</v>
      </c>
    </row>
    <row r="439" spans="1:2" ht="10.5">
      <c r="A439" s="139" t="s">
        <v>1163</v>
      </c>
      <c r="B439" s="140"/>
    </row>
    <row r="440" spans="1:2" ht="10.5">
      <c r="A440" s="129" t="s">
        <v>37</v>
      </c>
      <c r="B440" s="141">
        <v>106956.59</v>
      </c>
    </row>
    <row r="441" spans="1:2" ht="10.5">
      <c r="A441" s="129" t="s">
        <v>1164</v>
      </c>
      <c r="B441" s="140">
        <v>11142</v>
      </c>
    </row>
    <row r="442" spans="1:2" ht="10.5">
      <c r="A442" s="129" t="s">
        <v>38</v>
      </c>
      <c r="B442" s="141">
        <v>15309</v>
      </c>
    </row>
    <row r="443" spans="1:2" ht="10.5">
      <c r="A443" s="129" t="s">
        <v>42</v>
      </c>
      <c r="B443" s="141">
        <v>0</v>
      </c>
    </row>
    <row r="444" spans="1:2" ht="10.5">
      <c r="A444" s="129" t="s">
        <v>40</v>
      </c>
      <c r="B444" s="141">
        <v>0</v>
      </c>
    </row>
    <row r="445" spans="1:2" ht="21">
      <c r="A445" s="4" t="s">
        <v>41</v>
      </c>
      <c r="B445" s="141">
        <v>99876.48</v>
      </c>
    </row>
    <row r="446" spans="1:2" ht="10.5">
      <c r="A446" s="142" t="s">
        <v>1165</v>
      </c>
      <c r="B446" s="143">
        <v>0</v>
      </c>
    </row>
    <row r="447" spans="1:2" ht="10.5">
      <c r="A447" s="128" t="s">
        <v>1166</v>
      </c>
      <c r="B447" s="130">
        <f>SUM(B439:B446)</f>
        <v>233284.07</v>
      </c>
    </row>
    <row r="451" spans="1:2" ht="10.5">
      <c r="A451" s="326" t="s">
        <v>1490</v>
      </c>
      <c r="B451" s="311">
        <f>B14+B27+B40+B53+B67+B80+B93+B106+B120+B133+B147+B161+B174+B187+B200+B214+B227+B240+B253+B266+B278+B291+B304+B317+B330+B343+B356+B369+B382+B395+B408+B421+B434+B447</f>
        <v>20851294.550000004</v>
      </c>
    </row>
    <row r="452" spans="1:2" ht="10.5">
      <c r="A452" s="326"/>
      <c r="B452" s="311"/>
    </row>
  </sheetData>
  <mergeCells count="2">
    <mergeCell ref="A423:B423"/>
    <mergeCell ref="A1:B1"/>
  </mergeCells>
  <printOptions horizontalCentered="1"/>
  <pageMargins left="0.3937007874015748" right="0.3937007874015748" top="0.5905511811023623" bottom="0.5905511811023623" header="0.5118110236220472" footer="0.5118110236220472"/>
  <pageSetup fitToHeight="7" horizontalDpi="600" verticalDpi="600" orientation="portrait" paperSize="9" scale="72" r:id="rId1"/>
  <rowBreaks count="6" manualBreakCount="6">
    <brk id="67" max="2" man="1"/>
    <brk id="121" max="2" man="1"/>
    <brk id="188" max="2" man="1"/>
    <brk id="254" max="2" man="1"/>
    <brk id="318" max="2" man="1"/>
    <brk id="383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201"/>
  <sheetViews>
    <sheetView view="pageBreakPreview" zoomScale="60" workbookViewId="0" topLeftCell="A1">
      <selection activeCell="A1" sqref="A1:Y1"/>
    </sheetView>
  </sheetViews>
  <sheetFormatPr defaultColWidth="9.140625" defaultRowHeight="12.75"/>
  <cols>
    <col min="1" max="1" width="4.57421875" style="125" customWidth="1"/>
    <col min="2" max="2" width="24.57421875" style="125" customWidth="1"/>
    <col min="3" max="3" width="16.28125" style="125" customWidth="1"/>
    <col min="4" max="4" width="25.421875" style="125" customWidth="1"/>
    <col min="5" max="5" width="14.8515625" style="125" customWidth="1"/>
    <col min="6" max="6" width="19.8515625" style="125" customWidth="1"/>
    <col min="7" max="7" width="18.8515625" style="125" customWidth="1"/>
    <col min="8" max="8" width="20.57421875" style="125" customWidth="1"/>
    <col min="9" max="10" width="16.57421875" style="125" customWidth="1"/>
    <col min="11" max="11" width="20.28125" style="125" customWidth="1"/>
    <col min="12" max="12" width="22.00390625" style="125" customWidth="1"/>
    <col min="13" max="13" width="20.28125" style="125" customWidth="1"/>
    <col min="14" max="14" width="21.140625" style="125" customWidth="1"/>
    <col min="15" max="15" width="21.7109375" style="125" customWidth="1"/>
    <col min="16" max="16" width="18.8515625" style="125" customWidth="1"/>
    <col min="17" max="17" width="25.140625" style="125" customWidth="1"/>
    <col min="18" max="18" width="21.57421875" style="127" customWidth="1"/>
    <col min="19" max="19" width="18.57421875" style="125" customWidth="1"/>
    <col min="20" max="20" width="20.8515625" style="125" customWidth="1"/>
    <col min="21" max="21" width="18.140625" style="125" customWidth="1"/>
    <col min="22" max="22" width="18.421875" style="125" customWidth="1"/>
    <col min="23" max="23" width="17.421875" style="125" customWidth="1"/>
    <col min="24" max="24" width="17.140625" style="125" customWidth="1"/>
    <col min="25" max="25" width="19.421875" style="144" customWidth="1"/>
    <col min="26" max="26" width="13.57421875" style="127" bestFit="1" customWidth="1"/>
    <col min="27" max="16384" width="9.140625" style="125" customWidth="1"/>
  </cols>
  <sheetData>
    <row r="1" spans="1:25" ht="10.5">
      <c r="A1" s="460" t="s">
        <v>1494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</row>
    <row r="3" spans="1:25" ht="10.5">
      <c r="A3" s="284" t="s">
        <v>1580</v>
      </c>
      <c r="B3" s="284"/>
      <c r="C3" s="284"/>
      <c r="D3" s="284"/>
      <c r="E3" s="284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369"/>
      <c r="S3" s="286"/>
      <c r="T3" s="286"/>
      <c r="U3" s="286"/>
      <c r="V3" s="286"/>
      <c r="W3" s="286"/>
      <c r="X3" s="26"/>
      <c r="Y3" s="26"/>
    </row>
    <row r="4" spans="1:5" ht="10.5">
      <c r="A4" s="161"/>
      <c r="B4" s="161"/>
      <c r="C4" s="162"/>
      <c r="D4" s="162"/>
      <c r="E4" s="162"/>
    </row>
    <row r="5" spans="2:25" ht="11.25" thickBot="1">
      <c r="B5" s="163"/>
      <c r="X5" s="474"/>
      <c r="Y5" s="474"/>
    </row>
    <row r="6" spans="1:48" s="286" customFormat="1" ht="11.25" thickBot="1">
      <c r="A6" s="164"/>
      <c r="B6" s="159"/>
      <c r="C6" s="159"/>
      <c r="D6" s="159"/>
      <c r="E6" s="159"/>
      <c r="F6" s="159"/>
      <c r="G6" s="159"/>
      <c r="H6" s="159"/>
      <c r="I6" s="159" t="s">
        <v>1293</v>
      </c>
      <c r="J6" s="159"/>
      <c r="K6" s="159"/>
      <c r="L6" s="159"/>
      <c r="M6" s="159"/>
      <c r="N6" s="159"/>
      <c r="O6" s="159"/>
      <c r="P6" s="159"/>
      <c r="Q6" s="159"/>
      <c r="R6" s="370"/>
      <c r="S6" s="159"/>
      <c r="T6" s="159"/>
      <c r="U6" s="159"/>
      <c r="V6" s="159"/>
      <c r="W6" s="159"/>
      <c r="X6" s="159"/>
      <c r="Y6" s="160"/>
      <c r="Z6" s="368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</row>
    <row r="7" spans="1:25" ht="10.5" customHeight="1">
      <c r="A7" s="475" t="s">
        <v>1170</v>
      </c>
      <c r="B7" s="468" t="s">
        <v>1294</v>
      </c>
      <c r="C7" s="468" t="s">
        <v>1295</v>
      </c>
      <c r="D7" s="468" t="s">
        <v>1296</v>
      </c>
      <c r="E7" s="468" t="s">
        <v>1297</v>
      </c>
      <c r="F7" s="468" t="s">
        <v>1298</v>
      </c>
      <c r="G7" s="461" t="s">
        <v>1299</v>
      </c>
      <c r="H7" s="462"/>
      <c r="I7" s="468" t="s">
        <v>1300</v>
      </c>
      <c r="J7" s="468" t="s">
        <v>1301</v>
      </c>
      <c r="K7" s="468" t="s">
        <v>1302</v>
      </c>
      <c r="L7" s="468" t="s">
        <v>1303</v>
      </c>
      <c r="M7" s="468" t="s">
        <v>1304</v>
      </c>
      <c r="N7" s="468" t="s">
        <v>1305</v>
      </c>
      <c r="O7" s="468" t="s">
        <v>1306</v>
      </c>
      <c r="P7" s="468" t="s">
        <v>1307</v>
      </c>
      <c r="Q7" s="468" t="s">
        <v>1308</v>
      </c>
      <c r="R7" s="471" t="s">
        <v>49</v>
      </c>
      <c r="S7" s="461" t="s">
        <v>1309</v>
      </c>
      <c r="T7" s="462"/>
      <c r="U7" s="461" t="s">
        <v>1310</v>
      </c>
      <c r="V7" s="462"/>
      <c r="W7" s="461" t="s">
        <v>1311</v>
      </c>
      <c r="X7" s="462"/>
      <c r="Y7" s="465" t="s">
        <v>50</v>
      </c>
    </row>
    <row r="8" spans="1:25" ht="13.5" customHeight="1">
      <c r="A8" s="476"/>
      <c r="B8" s="469"/>
      <c r="C8" s="469"/>
      <c r="D8" s="469"/>
      <c r="E8" s="469"/>
      <c r="F8" s="469"/>
      <c r="G8" s="463"/>
      <c r="H8" s="464"/>
      <c r="I8" s="469"/>
      <c r="J8" s="469"/>
      <c r="K8" s="469"/>
      <c r="L8" s="469"/>
      <c r="M8" s="469"/>
      <c r="N8" s="469"/>
      <c r="O8" s="469"/>
      <c r="P8" s="469"/>
      <c r="Q8" s="469"/>
      <c r="R8" s="472"/>
      <c r="S8" s="463"/>
      <c r="T8" s="464"/>
      <c r="U8" s="463"/>
      <c r="V8" s="464"/>
      <c r="W8" s="463"/>
      <c r="X8" s="464"/>
      <c r="Y8" s="466"/>
    </row>
    <row r="9" spans="1:25" ht="23.25" customHeight="1" thickBot="1">
      <c r="A9" s="477"/>
      <c r="B9" s="470"/>
      <c r="C9" s="470"/>
      <c r="D9" s="470"/>
      <c r="E9" s="470"/>
      <c r="F9" s="470"/>
      <c r="G9" s="97" t="s">
        <v>1312</v>
      </c>
      <c r="H9" s="97" t="s">
        <v>1313</v>
      </c>
      <c r="I9" s="470"/>
      <c r="J9" s="470"/>
      <c r="K9" s="470"/>
      <c r="L9" s="470"/>
      <c r="M9" s="470"/>
      <c r="N9" s="470"/>
      <c r="O9" s="470"/>
      <c r="P9" s="470"/>
      <c r="Q9" s="470"/>
      <c r="R9" s="473"/>
      <c r="S9" s="97" t="s">
        <v>1312</v>
      </c>
      <c r="T9" s="97" t="s">
        <v>1313</v>
      </c>
      <c r="U9" s="97" t="s">
        <v>1314</v>
      </c>
      <c r="V9" s="97" t="s">
        <v>1315</v>
      </c>
      <c r="W9" s="97" t="s">
        <v>1314</v>
      </c>
      <c r="X9" s="97" t="s">
        <v>1315</v>
      </c>
      <c r="Y9" s="467"/>
    </row>
    <row r="10" spans="1:25" ht="12.75" customHeight="1">
      <c r="A10" s="38">
        <v>1</v>
      </c>
      <c r="B10" s="61" t="s">
        <v>745</v>
      </c>
      <c r="C10" s="165" t="s">
        <v>747</v>
      </c>
      <c r="D10" s="17" t="s">
        <v>746</v>
      </c>
      <c r="E10" s="17" t="s">
        <v>748</v>
      </c>
      <c r="F10" s="165" t="s">
        <v>1320</v>
      </c>
      <c r="G10" s="165"/>
      <c r="H10" s="165"/>
      <c r="I10" s="165">
        <v>1984</v>
      </c>
      <c r="J10" s="165">
        <v>2005</v>
      </c>
      <c r="K10" s="165"/>
      <c r="L10" s="165"/>
      <c r="M10" s="165">
        <v>5</v>
      </c>
      <c r="N10" s="166"/>
      <c r="O10" s="165"/>
      <c r="P10" s="167">
        <v>80300</v>
      </c>
      <c r="Q10" s="38"/>
      <c r="R10" s="201">
        <v>74700</v>
      </c>
      <c r="S10" s="38"/>
      <c r="T10" s="38"/>
      <c r="U10" s="38" t="s">
        <v>1932</v>
      </c>
      <c r="V10" s="38" t="s">
        <v>2214</v>
      </c>
      <c r="W10" s="38" t="s">
        <v>1932</v>
      </c>
      <c r="X10" s="38" t="s">
        <v>2214</v>
      </c>
      <c r="Y10" s="168" t="s">
        <v>2011</v>
      </c>
    </row>
    <row r="11" spans="1:25" ht="18.75" customHeight="1">
      <c r="A11" s="17">
        <v>2</v>
      </c>
      <c r="B11" s="17" t="s">
        <v>745</v>
      </c>
      <c r="C11" s="17" t="s">
        <v>747</v>
      </c>
      <c r="D11" s="17" t="s">
        <v>749</v>
      </c>
      <c r="E11" s="17" t="s">
        <v>750</v>
      </c>
      <c r="F11" s="17" t="s">
        <v>1320</v>
      </c>
      <c r="G11" s="17"/>
      <c r="H11" s="17"/>
      <c r="I11" s="17">
        <v>1968</v>
      </c>
      <c r="J11" s="17">
        <v>2007</v>
      </c>
      <c r="K11" s="59"/>
      <c r="L11" s="59"/>
      <c r="M11" s="17">
        <v>5</v>
      </c>
      <c r="N11" s="17"/>
      <c r="O11" s="17"/>
      <c r="P11" s="17">
        <v>24000</v>
      </c>
      <c r="Q11" s="17"/>
      <c r="R11" s="201">
        <v>89400</v>
      </c>
      <c r="S11" s="38"/>
      <c r="T11" s="17"/>
      <c r="U11" s="17" t="s">
        <v>2215</v>
      </c>
      <c r="V11" s="17" t="s">
        <v>2216</v>
      </c>
      <c r="W11" s="17" t="s">
        <v>2215</v>
      </c>
      <c r="X11" s="17" t="s">
        <v>2216</v>
      </c>
      <c r="Y11" s="59" t="s">
        <v>2011</v>
      </c>
    </row>
    <row r="15" spans="1:25" ht="10.5">
      <c r="A15" s="284" t="s">
        <v>69</v>
      </c>
      <c r="B15" s="284"/>
      <c r="C15" s="284"/>
      <c r="D15" s="284"/>
      <c r="E15" s="284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369"/>
      <c r="S15" s="286"/>
      <c r="T15" s="286"/>
      <c r="U15" s="286"/>
      <c r="V15" s="286"/>
      <c r="W15" s="286"/>
      <c r="X15" s="26"/>
      <c r="Y15" s="26"/>
    </row>
    <row r="16" spans="1:5" ht="10.5">
      <c r="A16" s="161"/>
      <c r="B16" s="161"/>
      <c r="C16" s="162"/>
      <c r="D16" s="162"/>
      <c r="E16" s="162"/>
    </row>
    <row r="17" spans="2:25" ht="11.25" thickBot="1">
      <c r="B17" s="163"/>
      <c r="X17" s="481"/>
      <c r="Y17" s="481"/>
    </row>
    <row r="18" spans="1:48" s="286" customFormat="1" ht="11.25" thickBot="1">
      <c r="A18" s="164"/>
      <c r="B18" s="159"/>
      <c r="C18" s="159"/>
      <c r="D18" s="159"/>
      <c r="E18" s="159"/>
      <c r="F18" s="159"/>
      <c r="G18" s="159"/>
      <c r="H18" s="159"/>
      <c r="I18" s="159" t="s">
        <v>1293</v>
      </c>
      <c r="J18" s="159"/>
      <c r="K18" s="159"/>
      <c r="L18" s="159"/>
      <c r="M18" s="159"/>
      <c r="N18" s="159"/>
      <c r="O18" s="159"/>
      <c r="P18" s="159"/>
      <c r="Q18" s="159"/>
      <c r="R18" s="370"/>
      <c r="S18" s="159"/>
      <c r="T18" s="159"/>
      <c r="U18" s="159"/>
      <c r="V18" s="159"/>
      <c r="W18" s="159"/>
      <c r="X18" s="159"/>
      <c r="Y18" s="160"/>
      <c r="Z18" s="368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</row>
    <row r="19" spans="1:25" ht="10.5">
      <c r="A19" s="482" t="s">
        <v>1170</v>
      </c>
      <c r="B19" s="469" t="s">
        <v>1294</v>
      </c>
      <c r="C19" s="469" t="s">
        <v>1295</v>
      </c>
      <c r="D19" s="469" t="s">
        <v>1296</v>
      </c>
      <c r="E19" s="469" t="s">
        <v>1297</v>
      </c>
      <c r="F19" s="469" t="s">
        <v>1298</v>
      </c>
      <c r="G19" s="478" t="s">
        <v>1299</v>
      </c>
      <c r="H19" s="478"/>
      <c r="I19" s="469" t="s">
        <v>1300</v>
      </c>
      <c r="J19" s="469" t="s">
        <v>1301</v>
      </c>
      <c r="K19" s="469" t="s">
        <v>1302</v>
      </c>
      <c r="L19" s="469" t="s">
        <v>1303</v>
      </c>
      <c r="M19" s="469" t="s">
        <v>1304</v>
      </c>
      <c r="N19" s="469" t="s">
        <v>1305</v>
      </c>
      <c r="O19" s="469" t="s">
        <v>1306</v>
      </c>
      <c r="P19" s="469" t="s">
        <v>1307</v>
      </c>
      <c r="Q19" s="469" t="s">
        <v>1308</v>
      </c>
      <c r="R19" s="472" t="s">
        <v>781</v>
      </c>
      <c r="S19" s="478" t="s">
        <v>1309</v>
      </c>
      <c r="T19" s="478"/>
      <c r="U19" s="479" t="s">
        <v>1310</v>
      </c>
      <c r="V19" s="480"/>
      <c r="W19" s="479" t="s">
        <v>1311</v>
      </c>
      <c r="X19" s="480"/>
      <c r="Y19" s="466" t="s">
        <v>50</v>
      </c>
    </row>
    <row r="20" spans="1:25" ht="13.5" customHeight="1">
      <c r="A20" s="483"/>
      <c r="B20" s="469"/>
      <c r="C20" s="469"/>
      <c r="D20" s="469"/>
      <c r="E20" s="469"/>
      <c r="F20" s="469"/>
      <c r="G20" s="393"/>
      <c r="H20" s="393"/>
      <c r="I20" s="469"/>
      <c r="J20" s="469"/>
      <c r="K20" s="469"/>
      <c r="L20" s="469"/>
      <c r="M20" s="469"/>
      <c r="N20" s="469"/>
      <c r="O20" s="469"/>
      <c r="P20" s="469"/>
      <c r="Q20" s="469"/>
      <c r="R20" s="472"/>
      <c r="S20" s="393"/>
      <c r="T20" s="393"/>
      <c r="U20" s="463"/>
      <c r="V20" s="464"/>
      <c r="W20" s="463"/>
      <c r="X20" s="464"/>
      <c r="Y20" s="466"/>
    </row>
    <row r="21" spans="1:25" ht="24" customHeight="1" thickBot="1">
      <c r="A21" s="484"/>
      <c r="B21" s="470"/>
      <c r="C21" s="470"/>
      <c r="D21" s="470"/>
      <c r="E21" s="470"/>
      <c r="F21" s="470"/>
      <c r="G21" s="97" t="s">
        <v>1312</v>
      </c>
      <c r="H21" s="97" t="s">
        <v>1313</v>
      </c>
      <c r="I21" s="470"/>
      <c r="J21" s="470"/>
      <c r="K21" s="470"/>
      <c r="L21" s="470"/>
      <c r="M21" s="470"/>
      <c r="N21" s="470"/>
      <c r="O21" s="470"/>
      <c r="P21" s="470"/>
      <c r="Q21" s="470"/>
      <c r="R21" s="473"/>
      <c r="S21" s="97" t="s">
        <v>1312</v>
      </c>
      <c r="T21" s="97" t="s">
        <v>1313</v>
      </c>
      <c r="U21" s="97" t="s">
        <v>1314</v>
      </c>
      <c r="V21" s="97" t="s">
        <v>1315</v>
      </c>
      <c r="W21" s="97" t="s">
        <v>1314</v>
      </c>
      <c r="X21" s="97" t="s">
        <v>1315</v>
      </c>
      <c r="Y21" s="467"/>
    </row>
    <row r="22" spans="1:25" ht="31.5">
      <c r="A22" s="38">
        <v>1</v>
      </c>
      <c r="B22" s="61" t="s">
        <v>1316</v>
      </c>
      <c r="C22" s="165" t="s">
        <v>1317</v>
      </c>
      <c r="D22" s="17" t="s">
        <v>1318</v>
      </c>
      <c r="E22" s="17" t="s">
        <v>1319</v>
      </c>
      <c r="F22" s="165" t="s">
        <v>1320</v>
      </c>
      <c r="G22" s="165"/>
      <c r="H22" s="165"/>
      <c r="I22" s="165">
        <v>1199</v>
      </c>
      <c r="J22" s="165">
        <v>2004</v>
      </c>
      <c r="K22" s="165" t="s">
        <v>1321</v>
      </c>
      <c r="L22" s="165" t="s">
        <v>1322</v>
      </c>
      <c r="M22" s="165">
        <v>5</v>
      </c>
      <c r="N22" s="166"/>
      <c r="O22" s="165">
        <v>1430</v>
      </c>
      <c r="P22" s="167">
        <v>56849</v>
      </c>
      <c r="Q22" s="38" t="s">
        <v>1323</v>
      </c>
      <c r="R22" s="201">
        <v>24200</v>
      </c>
      <c r="S22" s="38" t="s">
        <v>1324</v>
      </c>
      <c r="T22" s="38" t="s">
        <v>1325</v>
      </c>
      <c r="U22" s="38" t="s">
        <v>2217</v>
      </c>
      <c r="V22" s="38" t="s">
        <v>2218</v>
      </c>
      <c r="W22" s="38" t="s">
        <v>2217</v>
      </c>
      <c r="X22" s="38" t="s">
        <v>2218</v>
      </c>
      <c r="Y22" s="168" t="s">
        <v>1326</v>
      </c>
    </row>
    <row r="23" spans="1:25" ht="27.75" customHeight="1">
      <c r="A23" s="17">
        <v>2</v>
      </c>
      <c r="B23" s="17" t="s">
        <v>1327</v>
      </c>
      <c r="C23" s="17" t="s">
        <v>1317</v>
      </c>
      <c r="D23" s="17" t="s">
        <v>1328</v>
      </c>
      <c r="E23" s="17" t="s">
        <v>1329</v>
      </c>
      <c r="F23" s="17" t="s">
        <v>1320</v>
      </c>
      <c r="G23" s="17"/>
      <c r="H23" s="17"/>
      <c r="I23" s="17">
        <v>1199</v>
      </c>
      <c r="J23" s="17">
        <v>2004</v>
      </c>
      <c r="K23" s="59" t="s">
        <v>1330</v>
      </c>
      <c r="L23" s="144" t="s">
        <v>1331</v>
      </c>
      <c r="M23" s="17">
        <v>5</v>
      </c>
      <c r="N23" s="17"/>
      <c r="O23" s="17">
        <v>1430</v>
      </c>
      <c r="P23" s="17">
        <v>93384</v>
      </c>
      <c r="Q23" s="17" t="s">
        <v>1323</v>
      </c>
      <c r="R23" s="201">
        <v>25160</v>
      </c>
      <c r="S23" s="38" t="s">
        <v>1332</v>
      </c>
      <c r="T23" s="17" t="s">
        <v>1333</v>
      </c>
      <c r="U23" s="17" t="s">
        <v>2219</v>
      </c>
      <c r="V23" s="17" t="s">
        <v>2220</v>
      </c>
      <c r="W23" s="17" t="s">
        <v>2219</v>
      </c>
      <c r="X23" s="17" t="s">
        <v>2220</v>
      </c>
      <c r="Y23" s="59" t="s">
        <v>1326</v>
      </c>
    </row>
    <row r="24" spans="1:25" ht="27.75" customHeight="1">
      <c r="A24" s="17">
        <v>3</v>
      </c>
      <c r="B24" s="17" t="s">
        <v>1334</v>
      </c>
      <c r="C24" s="17" t="s">
        <v>1335</v>
      </c>
      <c r="D24" s="17" t="s">
        <v>1336</v>
      </c>
      <c r="E24" s="17" t="s">
        <v>1337</v>
      </c>
      <c r="F24" s="17" t="s">
        <v>1320</v>
      </c>
      <c r="G24" s="17"/>
      <c r="H24" s="17"/>
      <c r="I24" s="17">
        <v>2068</v>
      </c>
      <c r="J24" s="17">
        <v>1997</v>
      </c>
      <c r="K24" s="17" t="s">
        <v>1338</v>
      </c>
      <c r="L24" s="17" t="s">
        <v>1339</v>
      </c>
      <c r="M24" s="17">
        <v>9</v>
      </c>
      <c r="N24" s="17"/>
      <c r="O24" s="17">
        <v>2550</v>
      </c>
      <c r="P24" s="17">
        <v>257403</v>
      </c>
      <c r="Q24" s="17"/>
      <c r="R24" s="201">
        <v>11000</v>
      </c>
      <c r="S24" s="17"/>
      <c r="T24" s="17"/>
      <c r="U24" s="17" t="s">
        <v>2221</v>
      </c>
      <c r="V24" s="17" t="s">
        <v>2222</v>
      </c>
      <c r="W24" s="17" t="s">
        <v>2221</v>
      </c>
      <c r="X24" s="17" t="s">
        <v>2222</v>
      </c>
      <c r="Y24" s="59" t="s">
        <v>1326</v>
      </c>
    </row>
    <row r="25" spans="1:25" ht="27.75" customHeight="1">
      <c r="A25" s="17">
        <v>4</v>
      </c>
      <c r="B25" s="17" t="s">
        <v>1340</v>
      </c>
      <c r="C25" s="17" t="s">
        <v>1341</v>
      </c>
      <c r="D25" s="17" t="s">
        <v>1342</v>
      </c>
      <c r="E25" s="17" t="s">
        <v>1343</v>
      </c>
      <c r="F25" s="17" t="s">
        <v>1344</v>
      </c>
      <c r="G25" s="17"/>
      <c r="H25" s="17"/>
      <c r="I25" s="17"/>
      <c r="J25" s="17">
        <v>2007</v>
      </c>
      <c r="K25" s="17" t="s">
        <v>1345</v>
      </c>
      <c r="L25" s="17" t="s">
        <v>1346</v>
      </c>
      <c r="M25" s="17"/>
      <c r="N25" s="17" t="s">
        <v>1347</v>
      </c>
      <c r="O25" s="17">
        <v>600</v>
      </c>
      <c r="P25" s="17"/>
      <c r="Q25" s="17"/>
      <c r="R25" s="201"/>
      <c r="S25" s="17"/>
      <c r="T25" s="17"/>
      <c r="U25" s="17" t="s">
        <v>2223</v>
      </c>
      <c r="V25" s="17" t="s">
        <v>2224</v>
      </c>
      <c r="W25" s="17" t="s">
        <v>2225</v>
      </c>
      <c r="X25" s="17" t="s">
        <v>2226</v>
      </c>
      <c r="Y25" s="59" t="s">
        <v>1326</v>
      </c>
    </row>
    <row r="26" spans="1:5" ht="10.5">
      <c r="A26" s="135"/>
      <c r="B26" s="135"/>
      <c r="C26" s="135"/>
      <c r="D26" s="135"/>
      <c r="E26" s="135"/>
    </row>
    <row r="27" spans="1:48" s="286" customFormat="1" ht="10.5">
      <c r="A27" s="284" t="s">
        <v>1199</v>
      </c>
      <c r="B27" s="284"/>
      <c r="D27" s="284"/>
      <c r="E27" s="284"/>
      <c r="R27" s="369"/>
      <c r="X27" s="26"/>
      <c r="Y27" s="26"/>
      <c r="Z27" s="368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</row>
    <row r="28" spans="1:5" ht="10.5">
      <c r="A28" s="161"/>
      <c r="B28" s="161"/>
      <c r="C28" s="162"/>
      <c r="D28" s="162"/>
      <c r="E28" s="162"/>
    </row>
    <row r="29" spans="2:25" ht="11.25" thickBot="1">
      <c r="B29" s="163"/>
      <c r="X29" s="481"/>
      <c r="Y29" s="481"/>
    </row>
    <row r="30" spans="1:25" ht="11.25" thickBot="1">
      <c r="A30" s="164"/>
      <c r="B30" s="159"/>
      <c r="C30" s="159"/>
      <c r="D30" s="159"/>
      <c r="E30" s="159"/>
      <c r="F30" s="159"/>
      <c r="G30" s="159"/>
      <c r="H30" s="159"/>
      <c r="I30" s="159" t="s">
        <v>1293</v>
      </c>
      <c r="J30" s="159"/>
      <c r="K30" s="159"/>
      <c r="L30" s="159"/>
      <c r="M30" s="159"/>
      <c r="N30" s="159"/>
      <c r="O30" s="159"/>
      <c r="P30" s="159"/>
      <c r="Q30" s="159"/>
      <c r="R30" s="370"/>
      <c r="S30" s="159"/>
      <c r="T30" s="159"/>
      <c r="U30" s="159"/>
      <c r="V30" s="159"/>
      <c r="W30" s="159"/>
      <c r="X30" s="159"/>
      <c r="Y30" s="160"/>
    </row>
    <row r="31" spans="1:25" ht="10.5">
      <c r="A31" s="482" t="s">
        <v>1170</v>
      </c>
      <c r="B31" s="469" t="s">
        <v>1294</v>
      </c>
      <c r="C31" s="469" t="s">
        <v>1295</v>
      </c>
      <c r="D31" s="469" t="s">
        <v>1296</v>
      </c>
      <c r="E31" s="469" t="s">
        <v>1297</v>
      </c>
      <c r="F31" s="469" t="s">
        <v>1298</v>
      </c>
      <c r="G31" s="478" t="s">
        <v>1299</v>
      </c>
      <c r="H31" s="478"/>
      <c r="I31" s="469" t="s">
        <v>1300</v>
      </c>
      <c r="J31" s="469" t="s">
        <v>1301</v>
      </c>
      <c r="K31" s="469" t="s">
        <v>1302</v>
      </c>
      <c r="L31" s="469" t="s">
        <v>1303</v>
      </c>
      <c r="M31" s="469" t="s">
        <v>1304</v>
      </c>
      <c r="N31" s="469" t="s">
        <v>1305</v>
      </c>
      <c r="O31" s="469" t="s">
        <v>1306</v>
      </c>
      <c r="P31" s="469" t="s">
        <v>1307</v>
      </c>
      <c r="Q31" s="469" t="s">
        <v>1308</v>
      </c>
      <c r="R31" s="472" t="s">
        <v>49</v>
      </c>
      <c r="S31" s="478" t="s">
        <v>1309</v>
      </c>
      <c r="T31" s="478"/>
      <c r="U31" s="479" t="s">
        <v>1310</v>
      </c>
      <c r="V31" s="480"/>
      <c r="W31" s="479" t="s">
        <v>1311</v>
      </c>
      <c r="X31" s="480"/>
      <c r="Y31" s="466" t="s">
        <v>50</v>
      </c>
    </row>
    <row r="32" spans="1:25" ht="10.5">
      <c r="A32" s="483"/>
      <c r="B32" s="469"/>
      <c r="C32" s="469"/>
      <c r="D32" s="469"/>
      <c r="E32" s="469"/>
      <c r="F32" s="469"/>
      <c r="G32" s="393"/>
      <c r="H32" s="393"/>
      <c r="I32" s="469"/>
      <c r="J32" s="469"/>
      <c r="K32" s="469"/>
      <c r="L32" s="469"/>
      <c r="M32" s="469"/>
      <c r="N32" s="469"/>
      <c r="O32" s="469"/>
      <c r="P32" s="469"/>
      <c r="Q32" s="469"/>
      <c r="R32" s="472"/>
      <c r="S32" s="393"/>
      <c r="T32" s="393"/>
      <c r="U32" s="463"/>
      <c r="V32" s="464"/>
      <c r="W32" s="463"/>
      <c r="X32" s="464"/>
      <c r="Y32" s="466"/>
    </row>
    <row r="33" spans="1:25" ht="11.25" thickBot="1">
      <c r="A33" s="484"/>
      <c r="B33" s="470"/>
      <c r="C33" s="470"/>
      <c r="D33" s="470"/>
      <c r="E33" s="470"/>
      <c r="F33" s="470"/>
      <c r="G33" s="97" t="s">
        <v>1312</v>
      </c>
      <c r="H33" s="97" t="s">
        <v>1313</v>
      </c>
      <c r="I33" s="470"/>
      <c r="J33" s="470"/>
      <c r="K33" s="470"/>
      <c r="L33" s="470"/>
      <c r="M33" s="470"/>
      <c r="N33" s="470"/>
      <c r="O33" s="470"/>
      <c r="P33" s="470"/>
      <c r="Q33" s="470"/>
      <c r="R33" s="473"/>
      <c r="S33" s="97" t="s">
        <v>1312</v>
      </c>
      <c r="T33" s="97" t="s">
        <v>1313</v>
      </c>
      <c r="U33" s="97" t="s">
        <v>1314</v>
      </c>
      <c r="V33" s="97" t="s">
        <v>1315</v>
      </c>
      <c r="W33" s="97" t="s">
        <v>1314</v>
      </c>
      <c r="X33" s="97" t="s">
        <v>1315</v>
      </c>
      <c r="Y33" s="467"/>
    </row>
    <row r="34" spans="1:25" ht="42">
      <c r="A34" s="38">
        <v>1</v>
      </c>
      <c r="B34" s="38" t="s">
        <v>1200</v>
      </c>
      <c r="C34" s="38" t="s">
        <v>1201</v>
      </c>
      <c r="D34" s="38">
        <v>537925</v>
      </c>
      <c r="E34" s="38" t="s">
        <v>1202</v>
      </c>
      <c r="F34" s="38" t="s">
        <v>1320</v>
      </c>
      <c r="G34" s="38"/>
      <c r="H34" s="38"/>
      <c r="I34" s="38">
        <v>1481</v>
      </c>
      <c r="J34" s="38">
        <v>1992</v>
      </c>
      <c r="K34" s="38"/>
      <c r="L34" s="38"/>
      <c r="M34" s="38">
        <v>5</v>
      </c>
      <c r="N34" s="38" t="s">
        <v>1203</v>
      </c>
      <c r="O34" s="38"/>
      <c r="P34" s="38"/>
      <c r="Q34" s="38"/>
      <c r="R34" s="201"/>
      <c r="S34" s="38"/>
      <c r="T34" s="38"/>
      <c r="U34" s="29"/>
      <c r="V34" s="29"/>
      <c r="W34" s="29"/>
      <c r="X34" s="29"/>
      <c r="Y34" s="168" t="s">
        <v>1326</v>
      </c>
    </row>
    <row r="35" spans="3:10" ht="10.5">
      <c r="C35" s="13"/>
      <c r="D35" s="13"/>
      <c r="E35" s="13"/>
      <c r="F35" s="13"/>
      <c r="G35" s="13"/>
      <c r="H35" s="13"/>
      <c r="I35" s="13"/>
      <c r="J35" s="13"/>
    </row>
    <row r="36" spans="1:25" ht="10.5">
      <c r="A36" s="284" t="s">
        <v>1220</v>
      </c>
      <c r="B36" s="284"/>
      <c r="C36" s="286"/>
      <c r="D36" s="284"/>
      <c r="E36" s="284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369"/>
      <c r="S36" s="286"/>
      <c r="T36" s="286"/>
      <c r="U36" s="286"/>
      <c r="V36" s="286"/>
      <c r="W36" s="286"/>
      <c r="X36" s="26"/>
      <c r="Y36" s="26"/>
    </row>
    <row r="37" spans="1:5" ht="10.5">
      <c r="A37" s="161"/>
      <c r="B37" s="161"/>
      <c r="C37" s="162"/>
      <c r="D37" s="162"/>
      <c r="E37" s="162"/>
    </row>
    <row r="38" spans="2:25" ht="11.25" thickBot="1">
      <c r="B38" s="163"/>
      <c r="X38" s="481"/>
      <c r="Y38" s="481"/>
    </row>
    <row r="39" spans="1:48" s="286" customFormat="1" ht="11.25" thickBot="1">
      <c r="A39" s="164"/>
      <c r="B39" s="159"/>
      <c r="C39" s="159"/>
      <c r="D39" s="159"/>
      <c r="E39" s="159"/>
      <c r="F39" s="159"/>
      <c r="G39" s="159"/>
      <c r="H39" s="159"/>
      <c r="I39" s="159" t="s">
        <v>1293</v>
      </c>
      <c r="J39" s="159"/>
      <c r="K39" s="159"/>
      <c r="L39" s="159"/>
      <c r="M39" s="159"/>
      <c r="N39" s="159"/>
      <c r="O39" s="159"/>
      <c r="P39" s="159"/>
      <c r="Q39" s="159"/>
      <c r="R39" s="370"/>
      <c r="S39" s="159"/>
      <c r="T39" s="159"/>
      <c r="U39" s="159"/>
      <c r="V39" s="159"/>
      <c r="W39" s="159"/>
      <c r="X39" s="159"/>
      <c r="Y39" s="160"/>
      <c r="Z39" s="368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</row>
    <row r="40" spans="1:25" ht="10.5">
      <c r="A40" s="482" t="s">
        <v>1170</v>
      </c>
      <c r="B40" s="469" t="s">
        <v>1294</v>
      </c>
      <c r="C40" s="469" t="s">
        <v>1295</v>
      </c>
      <c r="D40" s="469" t="s">
        <v>1296</v>
      </c>
      <c r="E40" s="469" t="s">
        <v>1297</v>
      </c>
      <c r="F40" s="469" t="s">
        <v>1298</v>
      </c>
      <c r="G40" s="478" t="s">
        <v>1299</v>
      </c>
      <c r="H40" s="478"/>
      <c r="I40" s="469" t="s">
        <v>1300</v>
      </c>
      <c r="J40" s="469" t="s">
        <v>1301</v>
      </c>
      <c r="K40" s="469" t="s">
        <v>1302</v>
      </c>
      <c r="L40" s="469" t="s">
        <v>1303</v>
      </c>
      <c r="M40" s="469" t="s">
        <v>1304</v>
      </c>
      <c r="N40" s="469" t="s">
        <v>1305</v>
      </c>
      <c r="O40" s="469" t="s">
        <v>1306</v>
      </c>
      <c r="P40" s="469" t="s">
        <v>1307</v>
      </c>
      <c r="Q40" s="469" t="s">
        <v>1308</v>
      </c>
      <c r="R40" s="472" t="s">
        <v>781</v>
      </c>
      <c r="S40" s="478" t="s">
        <v>1309</v>
      </c>
      <c r="T40" s="478"/>
      <c r="U40" s="479" t="s">
        <v>1310</v>
      </c>
      <c r="V40" s="480"/>
      <c r="W40" s="479" t="s">
        <v>1311</v>
      </c>
      <c r="X40" s="480"/>
      <c r="Y40" s="466" t="s">
        <v>50</v>
      </c>
    </row>
    <row r="41" spans="1:25" ht="10.5">
      <c r="A41" s="483"/>
      <c r="B41" s="469"/>
      <c r="C41" s="469"/>
      <c r="D41" s="469"/>
      <c r="E41" s="469"/>
      <c r="F41" s="469"/>
      <c r="G41" s="393"/>
      <c r="H41" s="393"/>
      <c r="I41" s="469"/>
      <c r="J41" s="469"/>
      <c r="K41" s="469"/>
      <c r="L41" s="469"/>
      <c r="M41" s="469"/>
      <c r="N41" s="469"/>
      <c r="O41" s="469"/>
      <c r="P41" s="469"/>
      <c r="Q41" s="469"/>
      <c r="R41" s="472"/>
      <c r="S41" s="393"/>
      <c r="T41" s="393"/>
      <c r="U41" s="463"/>
      <c r="V41" s="464"/>
      <c r="W41" s="463"/>
      <c r="X41" s="464"/>
      <c r="Y41" s="466"/>
    </row>
    <row r="42" spans="1:25" ht="11.25" thickBot="1">
      <c r="A42" s="484"/>
      <c r="B42" s="470"/>
      <c r="C42" s="470"/>
      <c r="D42" s="470"/>
      <c r="E42" s="470"/>
      <c r="F42" s="470"/>
      <c r="G42" s="97" t="s">
        <v>1312</v>
      </c>
      <c r="H42" s="97" t="s">
        <v>1313</v>
      </c>
      <c r="I42" s="470"/>
      <c r="J42" s="470"/>
      <c r="K42" s="470"/>
      <c r="L42" s="470"/>
      <c r="M42" s="470"/>
      <c r="N42" s="470"/>
      <c r="O42" s="470"/>
      <c r="P42" s="470"/>
      <c r="Q42" s="470"/>
      <c r="R42" s="473"/>
      <c r="S42" s="97" t="s">
        <v>1312</v>
      </c>
      <c r="T42" s="97" t="s">
        <v>1313</v>
      </c>
      <c r="U42" s="97" t="s">
        <v>1314</v>
      </c>
      <c r="V42" s="97" t="s">
        <v>1315</v>
      </c>
      <c r="W42" s="97" t="s">
        <v>1314</v>
      </c>
      <c r="X42" s="97" t="s">
        <v>1315</v>
      </c>
      <c r="Y42" s="467"/>
    </row>
    <row r="43" spans="1:25" ht="42">
      <c r="A43" s="38">
        <v>1</v>
      </c>
      <c r="B43" s="38" t="s">
        <v>1239</v>
      </c>
      <c r="C43" s="38" t="s">
        <v>1240</v>
      </c>
      <c r="D43" s="38" t="s">
        <v>1241</v>
      </c>
      <c r="E43" s="38" t="s">
        <v>1242</v>
      </c>
      <c r="F43" s="38" t="s">
        <v>1320</v>
      </c>
      <c r="G43" s="38" t="s">
        <v>1243</v>
      </c>
      <c r="H43" s="38">
        <v>735.02</v>
      </c>
      <c r="I43" s="38">
        <v>1896</v>
      </c>
      <c r="J43" s="38">
        <v>2005</v>
      </c>
      <c r="K43" s="38" t="s">
        <v>1244</v>
      </c>
      <c r="L43" s="38" t="s">
        <v>1245</v>
      </c>
      <c r="M43" s="38">
        <v>9</v>
      </c>
      <c r="N43" s="38" t="s">
        <v>1246</v>
      </c>
      <c r="O43" s="38" t="s">
        <v>1247</v>
      </c>
      <c r="P43" s="38">
        <v>65158</v>
      </c>
      <c r="Q43" s="38"/>
      <c r="R43" s="31"/>
      <c r="S43" s="38"/>
      <c r="T43" s="38"/>
      <c r="U43" s="38" t="s">
        <v>2227</v>
      </c>
      <c r="V43" s="38" t="s">
        <v>2228</v>
      </c>
      <c r="W43" s="29"/>
      <c r="X43" s="29"/>
      <c r="Y43" s="168"/>
    </row>
    <row r="44" spans="1:25" ht="10.5">
      <c r="A44" s="17">
        <v>2</v>
      </c>
      <c r="B44" s="17" t="s">
        <v>1248</v>
      </c>
      <c r="C44" s="17" t="s">
        <v>1249</v>
      </c>
      <c r="D44" s="17" t="s">
        <v>1250</v>
      </c>
      <c r="E44" s="17" t="s">
        <v>1251</v>
      </c>
      <c r="F44" s="17" t="s">
        <v>1320</v>
      </c>
      <c r="G44" s="17"/>
      <c r="H44" s="17"/>
      <c r="I44" s="17">
        <v>1598</v>
      </c>
      <c r="J44" s="17">
        <v>1998</v>
      </c>
      <c r="K44" s="17" t="s">
        <v>1252</v>
      </c>
      <c r="L44" s="17" t="s">
        <v>1253</v>
      </c>
      <c r="M44" s="17">
        <v>5</v>
      </c>
      <c r="N44" s="17">
        <v>0</v>
      </c>
      <c r="O44" s="17">
        <v>1110</v>
      </c>
      <c r="P44" s="17">
        <v>171005</v>
      </c>
      <c r="Q44" s="17"/>
      <c r="R44" s="31">
        <v>2450</v>
      </c>
      <c r="S44" s="17"/>
      <c r="T44" s="17"/>
      <c r="U44" s="17" t="s">
        <v>2229</v>
      </c>
      <c r="V44" s="17" t="s">
        <v>2230</v>
      </c>
      <c r="W44" s="17" t="s">
        <v>2215</v>
      </c>
      <c r="X44" s="17" t="s">
        <v>2231</v>
      </c>
      <c r="Y44" s="59"/>
    </row>
    <row r="45" spans="1:25" ht="10.5">
      <c r="A45" s="17">
        <v>3</v>
      </c>
      <c r="B45" s="17" t="s">
        <v>1254</v>
      </c>
      <c r="C45" s="17" t="s">
        <v>1255</v>
      </c>
      <c r="D45" s="17">
        <v>333286</v>
      </c>
      <c r="E45" s="17" t="s">
        <v>1256</v>
      </c>
      <c r="F45" s="17" t="s">
        <v>1257</v>
      </c>
      <c r="G45" s="17"/>
      <c r="H45" s="17"/>
      <c r="I45" s="17">
        <v>3120</v>
      </c>
      <c r="J45" s="17">
        <v>1978</v>
      </c>
      <c r="K45" s="17" t="s">
        <v>1258</v>
      </c>
      <c r="L45" s="17" t="s">
        <v>1259</v>
      </c>
      <c r="M45" s="17">
        <v>1</v>
      </c>
      <c r="N45" s="17">
        <v>0</v>
      </c>
      <c r="O45" s="17">
        <v>2955</v>
      </c>
      <c r="P45" s="17">
        <v>174</v>
      </c>
      <c r="Q45" s="17"/>
      <c r="R45" s="201"/>
      <c r="S45" s="17"/>
      <c r="T45" s="17"/>
      <c r="U45" s="17" t="s">
        <v>2232</v>
      </c>
      <c r="V45" s="17" t="s">
        <v>2233</v>
      </c>
      <c r="W45" s="15"/>
      <c r="X45" s="15"/>
      <c r="Y45" s="59"/>
    </row>
    <row r="46" spans="1:25" ht="10.5">
      <c r="A46" s="17">
        <v>4</v>
      </c>
      <c r="B46" s="17" t="s">
        <v>1260</v>
      </c>
      <c r="C46" s="17" t="s">
        <v>1261</v>
      </c>
      <c r="D46" s="17">
        <v>16374</v>
      </c>
      <c r="E46" s="17" t="s">
        <v>1262</v>
      </c>
      <c r="F46" s="17" t="s">
        <v>1263</v>
      </c>
      <c r="G46" s="17"/>
      <c r="H46" s="17"/>
      <c r="I46" s="17">
        <v>0</v>
      </c>
      <c r="J46" s="17">
        <v>1978</v>
      </c>
      <c r="K46" s="17" t="s">
        <v>1264</v>
      </c>
      <c r="L46" s="17" t="s">
        <v>1214</v>
      </c>
      <c r="M46" s="17">
        <v>0</v>
      </c>
      <c r="N46" s="17">
        <v>4000</v>
      </c>
      <c r="O46" s="17">
        <v>6040</v>
      </c>
      <c r="P46" s="17"/>
      <c r="Q46" s="17"/>
      <c r="R46" s="201"/>
      <c r="S46" s="17"/>
      <c r="T46" s="17"/>
      <c r="U46" s="17" t="s">
        <v>2232</v>
      </c>
      <c r="V46" s="17" t="s">
        <v>2233</v>
      </c>
      <c r="W46" s="15"/>
      <c r="X46" s="15"/>
      <c r="Y46" s="59"/>
    </row>
    <row r="47" ht="10.5">
      <c r="C47" s="169"/>
    </row>
    <row r="48" spans="1:25" ht="10.5">
      <c r="A48" s="284" t="s">
        <v>1912</v>
      </c>
      <c r="B48" s="284"/>
      <c r="C48" s="284"/>
      <c r="D48" s="284"/>
      <c r="E48" s="284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369"/>
      <c r="S48" s="286"/>
      <c r="T48" s="286"/>
      <c r="U48" s="286"/>
      <c r="V48" s="286"/>
      <c r="W48" s="286"/>
      <c r="X48" s="26"/>
      <c r="Y48" s="26"/>
    </row>
    <row r="49" spans="1:5" ht="10.5">
      <c r="A49" s="161"/>
      <c r="B49" s="161"/>
      <c r="C49" s="162"/>
      <c r="D49" s="162"/>
      <c r="E49" s="162"/>
    </row>
    <row r="50" spans="2:25" ht="11.25" thickBot="1">
      <c r="B50" s="163"/>
      <c r="X50" s="481"/>
      <c r="Y50" s="481"/>
    </row>
    <row r="51" spans="1:25" ht="11.25" thickBot="1">
      <c r="A51" s="164"/>
      <c r="B51" s="159"/>
      <c r="C51" s="159"/>
      <c r="D51" s="159"/>
      <c r="E51" s="159"/>
      <c r="F51" s="159"/>
      <c r="G51" s="159"/>
      <c r="H51" s="159"/>
      <c r="I51" s="159" t="s">
        <v>1293</v>
      </c>
      <c r="J51" s="159"/>
      <c r="K51" s="159"/>
      <c r="L51" s="159"/>
      <c r="M51" s="159"/>
      <c r="N51" s="159"/>
      <c r="O51" s="159"/>
      <c r="P51" s="159"/>
      <c r="Q51" s="159"/>
      <c r="R51" s="370"/>
      <c r="S51" s="159"/>
      <c r="T51" s="159"/>
      <c r="U51" s="159"/>
      <c r="V51" s="159"/>
      <c r="W51" s="159"/>
      <c r="X51" s="159"/>
      <c r="Y51" s="160"/>
    </row>
    <row r="52" spans="1:48" s="286" customFormat="1" ht="10.5">
      <c r="A52" s="482" t="s">
        <v>1170</v>
      </c>
      <c r="B52" s="468" t="s">
        <v>1294</v>
      </c>
      <c r="C52" s="490" t="s">
        <v>1295</v>
      </c>
      <c r="D52" s="469" t="s">
        <v>1296</v>
      </c>
      <c r="E52" s="469" t="s">
        <v>1297</v>
      </c>
      <c r="F52" s="469" t="s">
        <v>1298</v>
      </c>
      <c r="G52" s="478" t="s">
        <v>1299</v>
      </c>
      <c r="H52" s="478"/>
      <c r="I52" s="469" t="s">
        <v>1300</v>
      </c>
      <c r="J52" s="469" t="s">
        <v>1301</v>
      </c>
      <c r="K52" s="469" t="s">
        <v>1302</v>
      </c>
      <c r="L52" s="469" t="s">
        <v>1303</v>
      </c>
      <c r="M52" s="469" t="s">
        <v>1304</v>
      </c>
      <c r="N52" s="469" t="s">
        <v>1305</v>
      </c>
      <c r="O52" s="469" t="s">
        <v>1306</v>
      </c>
      <c r="P52" s="469" t="s">
        <v>1307</v>
      </c>
      <c r="Q52" s="469" t="s">
        <v>1308</v>
      </c>
      <c r="R52" s="471" t="s">
        <v>51</v>
      </c>
      <c r="S52" s="478" t="s">
        <v>1309</v>
      </c>
      <c r="T52" s="478"/>
      <c r="U52" s="479" t="s">
        <v>1310</v>
      </c>
      <c r="V52" s="480"/>
      <c r="W52" s="479" t="s">
        <v>1311</v>
      </c>
      <c r="X52" s="480"/>
      <c r="Y52" s="466" t="s">
        <v>50</v>
      </c>
      <c r="Z52" s="368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</row>
    <row r="53" spans="1:25" ht="10.5">
      <c r="A53" s="483"/>
      <c r="B53" s="469"/>
      <c r="C53" s="490"/>
      <c r="D53" s="469"/>
      <c r="E53" s="469"/>
      <c r="F53" s="469"/>
      <c r="G53" s="393"/>
      <c r="H53" s="393"/>
      <c r="I53" s="469"/>
      <c r="J53" s="469"/>
      <c r="K53" s="469"/>
      <c r="L53" s="469"/>
      <c r="M53" s="469"/>
      <c r="N53" s="469"/>
      <c r="O53" s="469"/>
      <c r="P53" s="469"/>
      <c r="Q53" s="469"/>
      <c r="R53" s="472"/>
      <c r="S53" s="393"/>
      <c r="T53" s="393"/>
      <c r="U53" s="463"/>
      <c r="V53" s="464"/>
      <c r="W53" s="463"/>
      <c r="X53" s="464"/>
      <c r="Y53" s="466"/>
    </row>
    <row r="54" spans="1:25" ht="11.25" thickBot="1">
      <c r="A54" s="484"/>
      <c r="B54" s="470"/>
      <c r="C54" s="491"/>
      <c r="D54" s="470"/>
      <c r="E54" s="470"/>
      <c r="F54" s="470"/>
      <c r="G54" s="97" t="s">
        <v>1312</v>
      </c>
      <c r="H54" s="97" t="s">
        <v>1313</v>
      </c>
      <c r="I54" s="470"/>
      <c r="J54" s="470"/>
      <c r="K54" s="470"/>
      <c r="L54" s="470"/>
      <c r="M54" s="470"/>
      <c r="N54" s="470"/>
      <c r="O54" s="470"/>
      <c r="P54" s="470"/>
      <c r="Q54" s="470"/>
      <c r="R54" s="473"/>
      <c r="S54" s="97" t="s">
        <v>1312</v>
      </c>
      <c r="T54" s="97" t="s">
        <v>1313</v>
      </c>
      <c r="U54" s="97" t="s">
        <v>1314</v>
      </c>
      <c r="V54" s="97" t="s">
        <v>1315</v>
      </c>
      <c r="W54" s="97" t="s">
        <v>1314</v>
      </c>
      <c r="X54" s="97" t="s">
        <v>1315</v>
      </c>
      <c r="Y54" s="467"/>
    </row>
    <row r="55" spans="1:25" ht="10.5">
      <c r="A55" s="38">
        <v>1</v>
      </c>
      <c r="B55" s="38" t="s">
        <v>1334</v>
      </c>
      <c r="C55" s="38" t="s">
        <v>1917</v>
      </c>
      <c r="D55" s="38" t="s">
        <v>1918</v>
      </c>
      <c r="E55" s="38" t="s">
        <v>1919</v>
      </c>
      <c r="F55" s="38" t="s">
        <v>1320</v>
      </c>
      <c r="G55" s="38"/>
      <c r="H55" s="38"/>
      <c r="I55" s="38" t="s">
        <v>1920</v>
      </c>
      <c r="J55" s="38">
        <v>2006</v>
      </c>
      <c r="K55" s="38" t="s">
        <v>1921</v>
      </c>
      <c r="L55" s="38" t="s">
        <v>1922</v>
      </c>
      <c r="M55" s="38">
        <v>9</v>
      </c>
      <c r="N55" s="38">
        <v>3.41</v>
      </c>
      <c r="O55" s="38"/>
      <c r="P55" s="38" t="s">
        <v>1923</v>
      </c>
      <c r="Q55" s="38" t="s">
        <v>1924</v>
      </c>
      <c r="R55" s="201">
        <v>64500</v>
      </c>
      <c r="S55" s="38"/>
      <c r="T55" s="38"/>
      <c r="U55" s="38" t="s">
        <v>2234</v>
      </c>
      <c r="V55" s="38" t="s">
        <v>2235</v>
      </c>
      <c r="W55" s="38" t="s">
        <v>2234</v>
      </c>
      <c r="X55" s="38" t="s">
        <v>2235</v>
      </c>
      <c r="Y55" s="168" t="s">
        <v>2402</v>
      </c>
    </row>
    <row r="56" spans="1:25" ht="21">
      <c r="A56" s="17">
        <v>2</v>
      </c>
      <c r="B56" s="17" t="s">
        <v>1316</v>
      </c>
      <c r="C56" s="17" t="s">
        <v>1925</v>
      </c>
      <c r="D56" s="17" t="s">
        <v>1926</v>
      </c>
      <c r="E56" s="17" t="s">
        <v>1927</v>
      </c>
      <c r="F56" s="17" t="s">
        <v>1320</v>
      </c>
      <c r="G56" s="17"/>
      <c r="H56" s="17"/>
      <c r="I56" s="17" t="s">
        <v>1928</v>
      </c>
      <c r="J56" s="17">
        <v>2004</v>
      </c>
      <c r="K56" s="17" t="s">
        <v>1929</v>
      </c>
      <c r="L56" s="17" t="s">
        <v>1930</v>
      </c>
      <c r="M56" s="17">
        <v>5</v>
      </c>
      <c r="N56" s="17" t="s">
        <v>2402</v>
      </c>
      <c r="O56" s="17"/>
      <c r="P56" s="17" t="s">
        <v>1931</v>
      </c>
      <c r="Q56" s="17" t="s">
        <v>1924</v>
      </c>
      <c r="R56" s="201">
        <v>30500</v>
      </c>
      <c r="S56" s="17"/>
      <c r="T56" s="17"/>
      <c r="U56" s="17" t="s">
        <v>2227</v>
      </c>
      <c r="V56" s="17" t="s">
        <v>2228</v>
      </c>
      <c r="W56" s="17" t="s">
        <v>2227</v>
      </c>
      <c r="X56" s="17" t="s">
        <v>2228</v>
      </c>
      <c r="Y56" s="59" t="s">
        <v>2402</v>
      </c>
    </row>
    <row r="57" spans="1:25" ht="10.5">
      <c r="A57" s="17">
        <v>3</v>
      </c>
      <c r="B57" s="17" t="s">
        <v>1933</v>
      </c>
      <c r="C57" s="17" t="s">
        <v>1934</v>
      </c>
      <c r="D57" s="17" t="s">
        <v>1935</v>
      </c>
      <c r="E57" s="17" t="s">
        <v>1936</v>
      </c>
      <c r="F57" s="17" t="s">
        <v>1320</v>
      </c>
      <c r="G57" s="17"/>
      <c r="H57" s="17"/>
      <c r="I57" s="17" t="s">
        <v>1937</v>
      </c>
      <c r="J57" s="17">
        <v>1996</v>
      </c>
      <c r="K57" s="17" t="s">
        <v>1938</v>
      </c>
      <c r="L57" s="17" t="s">
        <v>1939</v>
      </c>
      <c r="M57" s="17">
        <v>5</v>
      </c>
      <c r="N57" s="17" t="s">
        <v>2402</v>
      </c>
      <c r="O57" s="17"/>
      <c r="P57" s="17" t="s">
        <v>1940</v>
      </c>
      <c r="Q57" s="17"/>
      <c r="R57" s="201">
        <v>1500</v>
      </c>
      <c r="S57" s="17"/>
      <c r="T57" s="17"/>
      <c r="U57" s="17" t="s">
        <v>2236</v>
      </c>
      <c r="V57" s="17" t="s">
        <v>2237</v>
      </c>
      <c r="W57" s="17" t="s">
        <v>2236</v>
      </c>
      <c r="X57" s="17" t="s">
        <v>2237</v>
      </c>
      <c r="Y57" s="59" t="s">
        <v>2402</v>
      </c>
    </row>
    <row r="58" spans="1:25" ht="10.5">
      <c r="A58" s="17">
        <v>4</v>
      </c>
      <c r="B58" s="17" t="s">
        <v>1941</v>
      </c>
      <c r="C58" s="17" t="s">
        <v>1942</v>
      </c>
      <c r="D58" s="17">
        <v>26765</v>
      </c>
      <c r="E58" s="17" t="s">
        <v>1943</v>
      </c>
      <c r="F58" s="17" t="s">
        <v>1944</v>
      </c>
      <c r="G58" s="17"/>
      <c r="H58" s="17"/>
      <c r="I58" s="17"/>
      <c r="J58" s="17">
        <v>1983</v>
      </c>
      <c r="K58" s="17" t="s">
        <v>1945</v>
      </c>
      <c r="L58" s="17" t="s">
        <v>1946</v>
      </c>
      <c r="M58" s="17"/>
      <c r="N58" s="17" t="s">
        <v>1947</v>
      </c>
      <c r="O58" s="17"/>
      <c r="P58" s="17" t="s">
        <v>1948</v>
      </c>
      <c r="Q58" s="17"/>
      <c r="R58" s="201"/>
      <c r="S58" s="17"/>
      <c r="T58" s="17"/>
      <c r="U58" s="17" t="s">
        <v>2232</v>
      </c>
      <c r="V58" s="17" t="s">
        <v>2233</v>
      </c>
      <c r="W58" s="17" t="s">
        <v>2232</v>
      </c>
      <c r="X58" s="17" t="s">
        <v>2238</v>
      </c>
      <c r="Y58" s="59" t="s">
        <v>2402</v>
      </c>
    </row>
    <row r="59" spans="1:25" ht="10.5">
      <c r="A59" s="17">
        <v>5</v>
      </c>
      <c r="B59" s="17" t="s">
        <v>1949</v>
      </c>
      <c r="C59" s="17" t="s">
        <v>1950</v>
      </c>
      <c r="D59" s="17">
        <v>110451</v>
      </c>
      <c r="E59" s="17" t="s">
        <v>1951</v>
      </c>
      <c r="F59" s="17" t="s">
        <v>1944</v>
      </c>
      <c r="G59" s="17"/>
      <c r="H59" s="17"/>
      <c r="I59" s="17"/>
      <c r="J59" s="17">
        <v>1983</v>
      </c>
      <c r="K59" s="17" t="s">
        <v>1952</v>
      </c>
      <c r="L59" s="17" t="s">
        <v>1953</v>
      </c>
      <c r="M59" s="17"/>
      <c r="N59" s="17" t="s">
        <v>1954</v>
      </c>
      <c r="O59" s="17"/>
      <c r="P59" s="17"/>
      <c r="Q59" s="17"/>
      <c r="R59" s="201">
        <v>2000</v>
      </c>
      <c r="S59" s="17"/>
      <c r="T59" s="17"/>
      <c r="U59" s="17" t="s">
        <v>2232</v>
      </c>
      <c r="V59" s="17" t="s">
        <v>2233</v>
      </c>
      <c r="W59" s="17" t="s">
        <v>2232</v>
      </c>
      <c r="X59" s="17" t="s">
        <v>2238</v>
      </c>
      <c r="Y59" s="59" t="s">
        <v>2402</v>
      </c>
    </row>
    <row r="60" ht="10.5">
      <c r="C60" s="7"/>
    </row>
    <row r="61" spans="1:25" ht="10.5">
      <c r="A61" s="284" t="s">
        <v>2010</v>
      </c>
      <c r="B61" s="284"/>
      <c r="C61" s="284"/>
      <c r="D61" s="284"/>
      <c r="E61" s="284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369"/>
      <c r="S61" s="286"/>
      <c r="T61" s="286"/>
      <c r="U61" s="286"/>
      <c r="V61" s="286"/>
      <c r="W61" s="286"/>
      <c r="X61" s="26"/>
      <c r="Y61" s="26"/>
    </row>
    <row r="62" spans="1:5" ht="10.5">
      <c r="A62" s="161"/>
      <c r="B62" s="161"/>
      <c r="C62" s="162"/>
      <c r="D62" s="162"/>
      <c r="E62" s="162"/>
    </row>
    <row r="63" spans="1:48" s="286" customFormat="1" ht="11.25" thickBot="1">
      <c r="A63" s="125"/>
      <c r="B63" s="163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7"/>
      <c r="S63" s="125"/>
      <c r="T63" s="125"/>
      <c r="U63" s="125"/>
      <c r="V63" s="125"/>
      <c r="W63" s="125"/>
      <c r="X63" s="481"/>
      <c r="Y63" s="481"/>
      <c r="Z63" s="368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</row>
    <row r="64" spans="1:25" ht="11.25" thickBot="1">
      <c r="A64" s="164"/>
      <c r="B64" s="159"/>
      <c r="C64" s="159"/>
      <c r="D64" s="159"/>
      <c r="E64" s="159"/>
      <c r="F64" s="159"/>
      <c r="G64" s="159"/>
      <c r="H64" s="159"/>
      <c r="I64" s="159" t="s">
        <v>1293</v>
      </c>
      <c r="J64" s="159"/>
      <c r="K64" s="159"/>
      <c r="L64" s="159"/>
      <c r="M64" s="159"/>
      <c r="N64" s="159"/>
      <c r="O64" s="159"/>
      <c r="P64" s="159"/>
      <c r="Q64" s="159"/>
      <c r="R64" s="370"/>
      <c r="S64" s="159"/>
      <c r="T64" s="159"/>
      <c r="U64" s="159"/>
      <c r="V64" s="159"/>
      <c r="W64" s="159"/>
      <c r="X64" s="159"/>
      <c r="Y64" s="160"/>
    </row>
    <row r="65" spans="1:25" ht="10.5">
      <c r="A65" s="482" t="s">
        <v>1170</v>
      </c>
      <c r="B65" s="469" t="s">
        <v>1294</v>
      </c>
      <c r="C65" s="469" t="s">
        <v>1295</v>
      </c>
      <c r="D65" s="469" t="s">
        <v>1296</v>
      </c>
      <c r="E65" s="469" t="s">
        <v>1297</v>
      </c>
      <c r="F65" s="469" t="s">
        <v>1298</v>
      </c>
      <c r="G65" s="478" t="s">
        <v>1299</v>
      </c>
      <c r="H65" s="478"/>
      <c r="I65" s="469" t="s">
        <v>1300</v>
      </c>
      <c r="J65" s="469" t="s">
        <v>1301</v>
      </c>
      <c r="K65" s="469" t="s">
        <v>1302</v>
      </c>
      <c r="L65" s="469" t="s">
        <v>1303</v>
      </c>
      <c r="M65" s="469" t="s">
        <v>1304</v>
      </c>
      <c r="N65" s="469" t="s">
        <v>1305</v>
      </c>
      <c r="O65" s="469" t="s">
        <v>1306</v>
      </c>
      <c r="P65" s="469" t="s">
        <v>1307</v>
      </c>
      <c r="Q65" s="469" t="s">
        <v>1308</v>
      </c>
      <c r="R65" s="472" t="s">
        <v>49</v>
      </c>
      <c r="S65" s="478" t="s">
        <v>1309</v>
      </c>
      <c r="T65" s="478"/>
      <c r="U65" s="479" t="s">
        <v>1310</v>
      </c>
      <c r="V65" s="480"/>
      <c r="W65" s="479" t="s">
        <v>1311</v>
      </c>
      <c r="X65" s="480"/>
      <c r="Y65" s="466" t="s">
        <v>50</v>
      </c>
    </row>
    <row r="66" spans="1:25" ht="10.5">
      <c r="A66" s="483"/>
      <c r="B66" s="469"/>
      <c r="C66" s="469"/>
      <c r="D66" s="469"/>
      <c r="E66" s="469"/>
      <c r="F66" s="469"/>
      <c r="G66" s="393"/>
      <c r="H66" s="393"/>
      <c r="I66" s="469"/>
      <c r="J66" s="469"/>
      <c r="K66" s="469"/>
      <c r="L66" s="469"/>
      <c r="M66" s="469"/>
      <c r="N66" s="469"/>
      <c r="O66" s="469"/>
      <c r="P66" s="469"/>
      <c r="Q66" s="469"/>
      <c r="R66" s="472"/>
      <c r="S66" s="393"/>
      <c r="T66" s="393"/>
      <c r="U66" s="463"/>
      <c r="V66" s="464"/>
      <c r="W66" s="463"/>
      <c r="X66" s="464"/>
      <c r="Y66" s="466"/>
    </row>
    <row r="67" spans="1:25" ht="11.25" thickBot="1">
      <c r="A67" s="484"/>
      <c r="B67" s="470"/>
      <c r="C67" s="470"/>
      <c r="D67" s="470"/>
      <c r="E67" s="470"/>
      <c r="F67" s="470"/>
      <c r="G67" s="97" t="s">
        <v>1312</v>
      </c>
      <c r="H67" s="97" t="s">
        <v>1313</v>
      </c>
      <c r="I67" s="470"/>
      <c r="J67" s="470"/>
      <c r="K67" s="470"/>
      <c r="L67" s="470"/>
      <c r="M67" s="470"/>
      <c r="N67" s="470"/>
      <c r="O67" s="470"/>
      <c r="P67" s="470"/>
      <c r="Q67" s="470"/>
      <c r="R67" s="473"/>
      <c r="S67" s="97" t="s">
        <v>1312</v>
      </c>
      <c r="T67" s="97" t="s">
        <v>1313</v>
      </c>
      <c r="U67" s="97" t="s">
        <v>1314</v>
      </c>
      <c r="V67" s="97" t="s">
        <v>1315</v>
      </c>
      <c r="W67" s="97" t="s">
        <v>1314</v>
      </c>
      <c r="X67" s="97" t="s">
        <v>1315</v>
      </c>
      <c r="Y67" s="467"/>
    </row>
    <row r="68" spans="1:25" ht="21">
      <c r="A68" s="38">
        <v>1</v>
      </c>
      <c r="B68" s="38" t="s">
        <v>1334</v>
      </c>
      <c r="C68" s="38" t="s">
        <v>2019</v>
      </c>
      <c r="D68" s="38" t="s">
        <v>2020</v>
      </c>
      <c r="E68" s="38" t="s">
        <v>2021</v>
      </c>
      <c r="F68" s="38" t="s">
        <v>1320</v>
      </c>
      <c r="G68" s="38" t="s">
        <v>2022</v>
      </c>
      <c r="H68" s="38"/>
      <c r="I68" s="38">
        <v>1995</v>
      </c>
      <c r="J68" s="38">
        <v>2006</v>
      </c>
      <c r="K68" s="38" t="s">
        <v>2023</v>
      </c>
      <c r="L68" s="38" t="s">
        <v>2024</v>
      </c>
      <c r="M68" s="38">
        <v>9</v>
      </c>
      <c r="N68" s="38">
        <v>1086</v>
      </c>
      <c r="O68" s="38">
        <v>3040</v>
      </c>
      <c r="P68" s="38" t="s">
        <v>2025</v>
      </c>
      <c r="Q68" s="38" t="s">
        <v>2026</v>
      </c>
      <c r="R68" s="201">
        <v>60000</v>
      </c>
      <c r="S68" s="38"/>
      <c r="T68" s="38"/>
      <c r="U68" s="38" t="s">
        <v>2239</v>
      </c>
      <c r="V68" s="38" t="s">
        <v>2240</v>
      </c>
      <c r="W68" s="38" t="s">
        <v>2239</v>
      </c>
      <c r="X68" s="38" t="s">
        <v>2240</v>
      </c>
      <c r="Y68" s="168" t="s">
        <v>1326</v>
      </c>
    </row>
    <row r="69" spans="1:25" ht="21">
      <c r="A69" s="17">
        <v>2</v>
      </c>
      <c r="B69" s="17" t="s">
        <v>1334</v>
      </c>
      <c r="C69" s="17" t="s">
        <v>2027</v>
      </c>
      <c r="D69" s="17" t="s">
        <v>2028</v>
      </c>
      <c r="E69" s="17" t="s">
        <v>2029</v>
      </c>
      <c r="F69" s="17" t="s">
        <v>1320</v>
      </c>
      <c r="G69" s="17"/>
      <c r="H69" s="17"/>
      <c r="I69" s="17" t="s">
        <v>2030</v>
      </c>
      <c r="J69" s="17">
        <v>1996</v>
      </c>
      <c r="K69" s="17" t="s">
        <v>2031</v>
      </c>
      <c r="L69" s="17" t="s">
        <v>2032</v>
      </c>
      <c r="M69" s="17">
        <v>9</v>
      </c>
      <c r="N69" s="17">
        <v>1105</v>
      </c>
      <c r="O69" s="17">
        <v>2550</v>
      </c>
      <c r="P69" s="17" t="s">
        <v>2033</v>
      </c>
      <c r="Q69" s="17" t="s">
        <v>2026</v>
      </c>
      <c r="R69" s="201">
        <v>10500</v>
      </c>
      <c r="S69" s="17"/>
      <c r="T69" s="17"/>
      <c r="U69" s="17" t="s">
        <v>2241</v>
      </c>
      <c r="V69" s="17" t="s">
        <v>2242</v>
      </c>
      <c r="W69" s="17" t="s">
        <v>2241</v>
      </c>
      <c r="X69" s="17" t="s">
        <v>2242</v>
      </c>
      <c r="Y69" s="59" t="s">
        <v>1326</v>
      </c>
    </row>
    <row r="70" spans="1:25" ht="21">
      <c r="A70" s="17">
        <v>3</v>
      </c>
      <c r="B70" s="17" t="s">
        <v>2034</v>
      </c>
      <c r="C70" s="17" t="s">
        <v>2035</v>
      </c>
      <c r="D70" s="17" t="s">
        <v>2036</v>
      </c>
      <c r="E70" s="17" t="s">
        <v>2037</v>
      </c>
      <c r="F70" s="17" t="s">
        <v>2038</v>
      </c>
      <c r="G70" s="17"/>
      <c r="H70" s="17"/>
      <c r="I70" s="17"/>
      <c r="J70" s="17">
        <v>1994</v>
      </c>
      <c r="K70" s="17" t="s">
        <v>2039</v>
      </c>
      <c r="L70" s="17" t="s">
        <v>1346</v>
      </c>
      <c r="M70" s="17"/>
      <c r="N70" s="17">
        <v>440</v>
      </c>
      <c r="O70" s="17"/>
      <c r="P70" s="17"/>
      <c r="Q70" s="17"/>
      <c r="R70" s="201"/>
      <c r="S70" s="17"/>
      <c r="T70" s="17"/>
      <c r="U70" s="17" t="s">
        <v>2243</v>
      </c>
      <c r="V70" s="17" t="s">
        <v>2244</v>
      </c>
      <c r="W70" s="15"/>
      <c r="X70" s="15"/>
      <c r="Y70" s="59" t="s">
        <v>1326</v>
      </c>
    </row>
    <row r="72" spans="1:25" ht="10.5">
      <c r="A72" s="284" t="s">
        <v>2073</v>
      </c>
      <c r="B72" s="284"/>
      <c r="C72" s="286"/>
      <c r="D72" s="284"/>
      <c r="E72" s="284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369"/>
      <c r="S72" s="286"/>
      <c r="T72" s="286"/>
      <c r="U72" s="286"/>
      <c r="V72" s="286"/>
      <c r="W72" s="286"/>
      <c r="X72" s="26"/>
      <c r="Y72" s="26"/>
    </row>
    <row r="73" spans="1:5" ht="10.5">
      <c r="A73" s="161"/>
      <c r="B73" s="161"/>
      <c r="C73" s="162"/>
      <c r="D73" s="162"/>
      <c r="E73" s="162"/>
    </row>
    <row r="74" spans="2:25" ht="11.25" thickBot="1">
      <c r="B74" s="163"/>
      <c r="X74" s="481"/>
      <c r="Y74" s="481"/>
    </row>
    <row r="75" spans="1:25" ht="11.25" thickBot="1">
      <c r="A75" s="164"/>
      <c r="B75" s="159"/>
      <c r="C75" s="159"/>
      <c r="D75" s="159"/>
      <c r="E75" s="159"/>
      <c r="F75" s="159"/>
      <c r="G75" s="159"/>
      <c r="H75" s="159"/>
      <c r="I75" s="159" t="s">
        <v>1293</v>
      </c>
      <c r="J75" s="159"/>
      <c r="K75" s="159"/>
      <c r="L75" s="159"/>
      <c r="M75" s="159"/>
      <c r="N75" s="159"/>
      <c r="O75" s="159"/>
      <c r="P75" s="159"/>
      <c r="Q75" s="159"/>
      <c r="R75" s="370"/>
      <c r="S75" s="159"/>
      <c r="T75" s="159"/>
      <c r="U75" s="159"/>
      <c r="V75" s="159"/>
      <c r="W75" s="159"/>
      <c r="X75" s="159"/>
      <c r="Y75" s="160"/>
    </row>
    <row r="76" spans="1:48" s="286" customFormat="1" ht="10.5">
      <c r="A76" s="482" t="s">
        <v>1170</v>
      </c>
      <c r="B76" s="469" t="s">
        <v>1294</v>
      </c>
      <c r="C76" s="469" t="s">
        <v>1295</v>
      </c>
      <c r="D76" s="469" t="s">
        <v>1296</v>
      </c>
      <c r="E76" s="469" t="s">
        <v>1297</v>
      </c>
      <c r="F76" s="469" t="s">
        <v>1298</v>
      </c>
      <c r="G76" s="478" t="s">
        <v>1299</v>
      </c>
      <c r="H76" s="478"/>
      <c r="I76" s="469" t="s">
        <v>1300</v>
      </c>
      <c r="J76" s="469" t="s">
        <v>1301</v>
      </c>
      <c r="K76" s="469" t="s">
        <v>1302</v>
      </c>
      <c r="L76" s="469" t="s">
        <v>1303</v>
      </c>
      <c r="M76" s="469" t="s">
        <v>1304</v>
      </c>
      <c r="N76" s="469" t="s">
        <v>1305</v>
      </c>
      <c r="O76" s="469" t="s">
        <v>1306</v>
      </c>
      <c r="P76" s="469" t="s">
        <v>1307</v>
      </c>
      <c r="Q76" s="469" t="s">
        <v>1308</v>
      </c>
      <c r="R76" s="472" t="s">
        <v>52</v>
      </c>
      <c r="S76" s="478" t="s">
        <v>1309</v>
      </c>
      <c r="T76" s="478"/>
      <c r="U76" s="479" t="s">
        <v>1310</v>
      </c>
      <c r="V76" s="480"/>
      <c r="W76" s="479" t="s">
        <v>1311</v>
      </c>
      <c r="X76" s="480"/>
      <c r="Y76" s="466" t="s">
        <v>50</v>
      </c>
      <c r="Z76" s="368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</row>
    <row r="77" spans="1:25" ht="10.5">
      <c r="A77" s="483"/>
      <c r="B77" s="469"/>
      <c r="C77" s="469"/>
      <c r="D77" s="469"/>
      <c r="E77" s="469"/>
      <c r="F77" s="469"/>
      <c r="G77" s="393"/>
      <c r="H77" s="393"/>
      <c r="I77" s="469"/>
      <c r="J77" s="469"/>
      <c r="K77" s="469"/>
      <c r="L77" s="469"/>
      <c r="M77" s="469"/>
      <c r="N77" s="469"/>
      <c r="O77" s="469"/>
      <c r="P77" s="469"/>
      <c r="Q77" s="469"/>
      <c r="R77" s="472"/>
      <c r="S77" s="393"/>
      <c r="T77" s="393"/>
      <c r="U77" s="463"/>
      <c r="V77" s="464"/>
      <c r="W77" s="463"/>
      <c r="X77" s="464"/>
      <c r="Y77" s="466"/>
    </row>
    <row r="78" spans="1:25" ht="11.25" thickBot="1">
      <c r="A78" s="484"/>
      <c r="B78" s="470"/>
      <c r="C78" s="470"/>
      <c r="D78" s="470"/>
      <c r="E78" s="470"/>
      <c r="F78" s="470"/>
      <c r="G78" s="97" t="s">
        <v>1312</v>
      </c>
      <c r="H78" s="97" t="s">
        <v>1313</v>
      </c>
      <c r="I78" s="470"/>
      <c r="J78" s="470"/>
      <c r="K78" s="470"/>
      <c r="L78" s="470"/>
      <c r="M78" s="470"/>
      <c r="N78" s="470"/>
      <c r="O78" s="470"/>
      <c r="P78" s="470"/>
      <c r="Q78" s="470"/>
      <c r="R78" s="473"/>
      <c r="S78" s="97" t="s">
        <v>1312</v>
      </c>
      <c r="T78" s="97" t="s">
        <v>1313</v>
      </c>
      <c r="U78" s="97" t="s">
        <v>1314</v>
      </c>
      <c r="V78" s="97" t="s">
        <v>1315</v>
      </c>
      <c r="W78" s="97" t="s">
        <v>1314</v>
      </c>
      <c r="X78" s="97" t="s">
        <v>1315</v>
      </c>
      <c r="Y78" s="467"/>
    </row>
    <row r="79" spans="1:25" ht="31.5">
      <c r="A79" s="38">
        <v>1</v>
      </c>
      <c r="B79" s="38" t="s">
        <v>1334</v>
      </c>
      <c r="C79" s="38" t="s">
        <v>2084</v>
      </c>
      <c r="D79" s="38" t="s">
        <v>2085</v>
      </c>
      <c r="E79" s="38" t="s">
        <v>2086</v>
      </c>
      <c r="F79" s="38" t="s">
        <v>2087</v>
      </c>
      <c r="G79" s="38" t="s">
        <v>2088</v>
      </c>
      <c r="H79" s="38" t="s">
        <v>2088</v>
      </c>
      <c r="I79" s="38">
        <v>1995</v>
      </c>
      <c r="J79" s="38">
        <v>2006</v>
      </c>
      <c r="K79" s="38" t="s">
        <v>2023</v>
      </c>
      <c r="L79" s="38" t="s">
        <v>2089</v>
      </c>
      <c r="M79" s="38">
        <v>9</v>
      </c>
      <c r="N79" s="38">
        <v>1086</v>
      </c>
      <c r="O79" s="38">
        <v>3040</v>
      </c>
      <c r="P79" s="38">
        <v>40723</v>
      </c>
      <c r="Q79" s="38" t="s">
        <v>2026</v>
      </c>
      <c r="R79" s="201">
        <v>58000</v>
      </c>
      <c r="S79" s="38" t="s">
        <v>2088</v>
      </c>
      <c r="T79" s="38" t="s">
        <v>2088</v>
      </c>
      <c r="U79" s="38" t="s">
        <v>2239</v>
      </c>
      <c r="V79" s="38" t="s">
        <v>2240</v>
      </c>
      <c r="W79" s="38" t="s">
        <v>2239</v>
      </c>
      <c r="X79" s="38" t="s">
        <v>2240</v>
      </c>
      <c r="Y79" s="168" t="s">
        <v>1326</v>
      </c>
    </row>
    <row r="80" spans="1:25" ht="31.5">
      <c r="A80" s="17">
        <v>2</v>
      </c>
      <c r="B80" s="17" t="s">
        <v>2090</v>
      </c>
      <c r="C80" s="17" t="s">
        <v>2091</v>
      </c>
      <c r="D80" s="17" t="s">
        <v>2092</v>
      </c>
      <c r="E80" s="17" t="s">
        <v>2093</v>
      </c>
      <c r="F80" s="17" t="s">
        <v>2087</v>
      </c>
      <c r="G80" s="17" t="s">
        <v>2088</v>
      </c>
      <c r="H80" s="17" t="s">
        <v>2088</v>
      </c>
      <c r="I80" s="17">
        <v>1896</v>
      </c>
      <c r="J80" s="17">
        <v>1999</v>
      </c>
      <c r="K80" s="17" t="s">
        <v>2094</v>
      </c>
      <c r="L80" s="17" t="s">
        <v>2095</v>
      </c>
      <c r="M80" s="17">
        <v>9</v>
      </c>
      <c r="N80" s="17">
        <v>975</v>
      </c>
      <c r="O80" s="17">
        <v>2625</v>
      </c>
      <c r="P80" s="17">
        <v>205670</v>
      </c>
      <c r="Q80" s="17" t="s">
        <v>2026</v>
      </c>
      <c r="R80" s="201">
        <v>26500</v>
      </c>
      <c r="S80" s="17" t="s">
        <v>2088</v>
      </c>
      <c r="T80" s="17" t="s">
        <v>2088</v>
      </c>
      <c r="U80" s="17" t="s">
        <v>2232</v>
      </c>
      <c r="V80" s="17" t="s">
        <v>2238</v>
      </c>
      <c r="W80" s="17" t="s">
        <v>2232</v>
      </c>
      <c r="X80" s="17" t="s">
        <v>2238</v>
      </c>
      <c r="Y80" s="59" t="s">
        <v>1326</v>
      </c>
    </row>
    <row r="81" spans="1:25" ht="10.5">
      <c r="A81" s="17">
        <v>3</v>
      </c>
      <c r="B81" s="17" t="s">
        <v>1941</v>
      </c>
      <c r="C81" s="17" t="s">
        <v>2096</v>
      </c>
      <c r="D81" s="17">
        <v>54217</v>
      </c>
      <c r="E81" s="17" t="s">
        <v>2097</v>
      </c>
      <c r="F81" s="17" t="s">
        <v>2098</v>
      </c>
      <c r="G81" s="17" t="s">
        <v>2088</v>
      </c>
      <c r="H81" s="17" t="s">
        <v>2088</v>
      </c>
      <c r="I81" s="17">
        <v>3595</v>
      </c>
      <c r="J81" s="17">
        <v>1988</v>
      </c>
      <c r="K81" s="17" t="s">
        <v>2099</v>
      </c>
      <c r="L81" s="17" t="s">
        <v>2100</v>
      </c>
      <c r="M81" s="17">
        <v>2</v>
      </c>
      <c r="N81" s="17" t="s">
        <v>2088</v>
      </c>
      <c r="O81" s="17" t="s">
        <v>2088</v>
      </c>
      <c r="P81" s="17" t="s">
        <v>2088</v>
      </c>
      <c r="Q81" s="17" t="s">
        <v>2088</v>
      </c>
      <c r="R81" s="201"/>
      <c r="S81" s="17" t="s">
        <v>2088</v>
      </c>
      <c r="T81" s="17" t="s">
        <v>2088</v>
      </c>
      <c r="U81" s="17" t="s">
        <v>2232</v>
      </c>
      <c r="V81" s="17" t="s">
        <v>2238</v>
      </c>
      <c r="W81" s="17" t="s">
        <v>2088</v>
      </c>
      <c r="X81" s="17" t="s">
        <v>2088</v>
      </c>
      <c r="Y81" s="59" t="s">
        <v>1326</v>
      </c>
    </row>
    <row r="82" spans="1:25" ht="10.5">
      <c r="A82" s="17">
        <v>4</v>
      </c>
      <c r="B82" s="17" t="s">
        <v>2101</v>
      </c>
      <c r="C82" s="17" t="s">
        <v>2102</v>
      </c>
      <c r="D82" s="17" t="s">
        <v>2103</v>
      </c>
      <c r="E82" s="17" t="s">
        <v>2104</v>
      </c>
      <c r="F82" s="17" t="s">
        <v>2105</v>
      </c>
      <c r="G82" s="17" t="s">
        <v>2088</v>
      </c>
      <c r="H82" s="17" t="s">
        <v>2088</v>
      </c>
      <c r="I82" s="17" t="s">
        <v>2088</v>
      </c>
      <c r="J82" s="17">
        <v>1982</v>
      </c>
      <c r="K82" s="17" t="s">
        <v>2106</v>
      </c>
      <c r="L82" s="17" t="s">
        <v>2107</v>
      </c>
      <c r="M82" s="17" t="s">
        <v>2088</v>
      </c>
      <c r="N82" s="17">
        <v>6000</v>
      </c>
      <c r="O82" s="17" t="s">
        <v>2088</v>
      </c>
      <c r="P82" s="17" t="s">
        <v>2088</v>
      </c>
      <c r="Q82" s="17" t="s">
        <v>2088</v>
      </c>
      <c r="R82" s="201"/>
      <c r="S82" s="17" t="s">
        <v>2088</v>
      </c>
      <c r="T82" s="17" t="s">
        <v>2088</v>
      </c>
      <c r="U82" s="17" t="s">
        <v>2232</v>
      </c>
      <c r="V82" s="17" t="s">
        <v>2238</v>
      </c>
      <c r="W82" s="17" t="s">
        <v>2088</v>
      </c>
      <c r="X82" s="17" t="s">
        <v>2088</v>
      </c>
      <c r="Y82" s="59" t="s">
        <v>1326</v>
      </c>
    </row>
    <row r="83" spans="1:25" ht="21">
      <c r="A83" s="17">
        <v>5</v>
      </c>
      <c r="B83" s="17" t="s">
        <v>2108</v>
      </c>
      <c r="C83" s="17" t="s">
        <v>2088</v>
      </c>
      <c r="D83" s="17" t="s">
        <v>2109</v>
      </c>
      <c r="E83" s="17" t="s">
        <v>2110</v>
      </c>
      <c r="F83" s="17" t="s">
        <v>2111</v>
      </c>
      <c r="G83" s="17" t="s">
        <v>2088</v>
      </c>
      <c r="H83" s="17" t="s">
        <v>2088</v>
      </c>
      <c r="I83" s="17" t="s">
        <v>2088</v>
      </c>
      <c r="J83" s="17">
        <v>2005</v>
      </c>
      <c r="K83" s="17" t="s">
        <v>2112</v>
      </c>
      <c r="L83" s="17" t="s">
        <v>1346</v>
      </c>
      <c r="M83" s="17" t="s">
        <v>2088</v>
      </c>
      <c r="N83" s="17">
        <v>544</v>
      </c>
      <c r="O83" s="17">
        <v>750</v>
      </c>
      <c r="P83" s="17" t="s">
        <v>2088</v>
      </c>
      <c r="Q83" s="17" t="s">
        <v>2088</v>
      </c>
      <c r="R83" s="201"/>
      <c r="S83" s="17" t="s">
        <v>2088</v>
      </c>
      <c r="T83" s="17" t="s">
        <v>2088</v>
      </c>
      <c r="U83" s="17" t="s">
        <v>2245</v>
      </c>
      <c r="V83" s="17" t="s">
        <v>2246</v>
      </c>
      <c r="W83" s="17" t="s">
        <v>2088</v>
      </c>
      <c r="X83" s="17" t="s">
        <v>2088</v>
      </c>
      <c r="Y83" s="59" t="s">
        <v>1326</v>
      </c>
    </row>
    <row r="85" spans="1:25" ht="10.5">
      <c r="A85" s="284" t="s">
        <v>2167</v>
      </c>
      <c r="B85" s="284"/>
      <c r="C85" s="284"/>
      <c r="D85" s="284"/>
      <c r="E85" s="284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369"/>
      <c r="S85" s="286"/>
      <c r="T85" s="286"/>
      <c r="U85" s="286"/>
      <c r="V85" s="286"/>
      <c r="W85" s="286"/>
      <c r="X85" s="26"/>
      <c r="Y85" s="26"/>
    </row>
    <row r="86" spans="1:5" ht="10.5">
      <c r="A86" s="161"/>
      <c r="B86" s="161"/>
      <c r="C86" s="162"/>
      <c r="D86" s="162"/>
      <c r="E86" s="162"/>
    </row>
    <row r="87" spans="2:25" ht="11.25" thickBot="1">
      <c r="B87" s="163"/>
      <c r="X87" s="481"/>
      <c r="Y87" s="481"/>
    </row>
    <row r="88" spans="1:25" ht="11.25" thickBot="1">
      <c r="A88" s="164"/>
      <c r="B88" s="159"/>
      <c r="C88" s="159"/>
      <c r="D88" s="159"/>
      <c r="E88" s="159"/>
      <c r="F88" s="159"/>
      <c r="G88" s="159"/>
      <c r="H88" s="159"/>
      <c r="I88" s="159" t="s">
        <v>1293</v>
      </c>
      <c r="J88" s="159"/>
      <c r="K88" s="159"/>
      <c r="L88" s="159"/>
      <c r="M88" s="159"/>
      <c r="N88" s="159"/>
      <c r="O88" s="159"/>
      <c r="P88" s="159"/>
      <c r="Q88" s="159"/>
      <c r="R88" s="370"/>
      <c r="S88" s="159"/>
      <c r="T88" s="159"/>
      <c r="U88" s="159"/>
      <c r="V88" s="159"/>
      <c r="W88" s="159"/>
      <c r="X88" s="159"/>
      <c r="Y88" s="160"/>
    </row>
    <row r="89" spans="1:48" s="286" customFormat="1" ht="10.5">
      <c r="A89" s="482" t="s">
        <v>1170</v>
      </c>
      <c r="B89" s="469" t="s">
        <v>1294</v>
      </c>
      <c r="C89" s="469" t="s">
        <v>1295</v>
      </c>
      <c r="D89" s="469" t="s">
        <v>1296</v>
      </c>
      <c r="E89" s="469" t="s">
        <v>1297</v>
      </c>
      <c r="F89" s="469" t="s">
        <v>1298</v>
      </c>
      <c r="G89" s="478" t="s">
        <v>1299</v>
      </c>
      <c r="H89" s="478"/>
      <c r="I89" s="469" t="s">
        <v>1300</v>
      </c>
      <c r="J89" s="469" t="s">
        <v>1301</v>
      </c>
      <c r="K89" s="469" t="s">
        <v>1302</v>
      </c>
      <c r="L89" s="469" t="s">
        <v>1303</v>
      </c>
      <c r="M89" s="469" t="s">
        <v>1304</v>
      </c>
      <c r="N89" s="469" t="s">
        <v>1305</v>
      </c>
      <c r="O89" s="469" t="s">
        <v>1306</v>
      </c>
      <c r="P89" s="469" t="s">
        <v>1307</v>
      </c>
      <c r="Q89" s="469" t="s">
        <v>1308</v>
      </c>
      <c r="R89" s="472" t="s">
        <v>49</v>
      </c>
      <c r="S89" s="478" t="s">
        <v>1309</v>
      </c>
      <c r="T89" s="478"/>
      <c r="U89" s="479" t="s">
        <v>1310</v>
      </c>
      <c r="V89" s="480"/>
      <c r="W89" s="479" t="s">
        <v>1311</v>
      </c>
      <c r="X89" s="480"/>
      <c r="Y89" s="466" t="s">
        <v>50</v>
      </c>
      <c r="Z89" s="368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</row>
    <row r="90" spans="1:25" ht="10.5">
      <c r="A90" s="483"/>
      <c r="B90" s="469"/>
      <c r="C90" s="469"/>
      <c r="D90" s="469"/>
      <c r="E90" s="469"/>
      <c r="F90" s="469"/>
      <c r="G90" s="393"/>
      <c r="H90" s="393"/>
      <c r="I90" s="469"/>
      <c r="J90" s="469"/>
      <c r="K90" s="469"/>
      <c r="L90" s="469"/>
      <c r="M90" s="469"/>
      <c r="N90" s="469"/>
      <c r="O90" s="469"/>
      <c r="P90" s="469"/>
      <c r="Q90" s="469"/>
      <c r="R90" s="472"/>
      <c r="S90" s="393"/>
      <c r="T90" s="393"/>
      <c r="U90" s="463"/>
      <c r="V90" s="464"/>
      <c r="W90" s="463"/>
      <c r="X90" s="464"/>
      <c r="Y90" s="466"/>
    </row>
    <row r="91" spans="1:25" ht="11.25" thickBot="1">
      <c r="A91" s="484"/>
      <c r="B91" s="470"/>
      <c r="C91" s="470"/>
      <c r="D91" s="470"/>
      <c r="E91" s="470"/>
      <c r="F91" s="470"/>
      <c r="G91" s="97" t="s">
        <v>1312</v>
      </c>
      <c r="H91" s="97" t="s">
        <v>1313</v>
      </c>
      <c r="I91" s="470"/>
      <c r="J91" s="470"/>
      <c r="K91" s="470"/>
      <c r="L91" s="470"/>
      <c r="M91" s="470"/>
      <c r="N91" s="470"/>
      <c r="O91" s="470"/>
      <c r="P91" s="470"/>
      <c r="Q91" s="470"/>
      <c r="R91" s="473"/>
      <c r="S91" s="97" t="s">
        <v>1312</v>
      </c>
      <c r="T91" s="97" t="s">
        <v>1313</v>
      </c>
      <c r="U91" s="97" t="s">
        <v>1314</v>
      </c>
      <c r="V91" s="97" t="s">
        <v>1315</v>
      </c>
      <c r="W91" s="97" t="s">
        <v>1314</v>
      </c>
      <c r="X91" s="97" t="s">
        <v>1315</v>
      </c>
      <c r="Y91" s="467"/>
    </row>
    <row r="92" spans="1:25" ht="10.5">
      <c r="A92" s="38">
        <v>1</v>
      </c>
      <c r="B92" s="113" t="s">
        <v>1566</v>
      </c>
      <c r="C92" s="38" t="s">
        <v>2139</v>
      </c>
      <c r="D92" s="38" t="s">
        <v>2140</v>
      </c>
      <c r="E92" s="38" t="s">
        <v>2141</v>
      </c>
      <c r="F92" s="38" t="s">
        <v>2142</v>
      </c>
      <c r="G92" s="38"/>
      <c r="H92" s="38"/>
      <c r="I92" s="38">
        <v>2461</v>
      </c>
      <c r="J92" s="38">
        <v>1988</v>
      </c>
      <c r="K92" s="38" t="s">
        <v>2143</v>
      </c>
      <c r="L92" s="38" t="s">
        <v>2144</v>
      </c>
      <c r="M92" s="38" t="s">
        <v>2145</v>
      </c>
      <c r="N92" s="170" t="s">
        <v>2402</v>
      </c>
      <c r="O92" s="38"/>
      <c r="P92" s="38">
        <v>380766</v>
      </c>
      <c r="Q92" s="38" t="s">
        <v>1924</v>
      </c>
      <c r="R92" s="201">
        <v>6700</v>
      </c>
      <c r="S92" s="38" t="s">
        <v>2146</v>
      </c>
      <c r="T92" s="38">
        <v>1000</v>
      </c>
      <c r="U92" s="38" t="s">
        <v>2247</v>
      </c>
      <c r="V92" s="38" t="s">
        <v>2248</v>
      </c>
      <c r="W92" s="38" t="s">
        <v>2247</v>
      </c>
      <c r="X92" s="38" t="s">
        <v>2248</v>
      </c>
      <c r="Y92" s="168" t="s">
        <v>1326</v>
      </c>
    </row>
    <row r="93" spans="1:25" ht="10.5">
      <c r="A93" s="17">
        <v>2</v>
      </c>
      <c r="B93" s="18" t="s">
        <v>1933</v>
      </c>
      <c r="C93" s="17" t="s">
        <v>2147</v>
      </c>
      <c r="D93" s="17" t="s">
        <v>2148</v>
      </c>
      <c r="E93" s="17" t="s">
        <v>2149</v>
      </c>
      <c r="F93" s="17" t="s">
        <v>1320</v>
      </c>
      <c r="G93" s="17"/>
      <c r="H93" s="17"/>
      <c r="I93" s="17">
        <v>1600</v>
      </c>
      <c r="J93" s="17">
        <v>1995</v>
      </c>
      <c r="K93" s="17" t="s">
        <v>2150</v>
      </c>
      <c r="L93" s="17" t="s">
        <v>2151</v>
      </c>
      <c r="M93" s="17" t="s">
        <v>2152</v>
      </c>
      <c r="N93" s="171" t="s">
        <v>2402</v>
      </c>
      <c r="O93" s="17">
        <v>1550</v>
      </c>
      <c r="P93" s="17">
        <v>92218</v>
      </c>
      <c r="Q93" s="17"/>
      <c r="R93" s="201">
        <v>1100</v>
      </c>
      <c r="S93" s="17"/>
      <c r="T93" s="17"/>
      <c r="U93" s="17" t="s">
        <v>2249</v>
      </c>
      <c r="V93" s="17" t="s">
        <v>2250</v>
      </c>
      <c r="W93" s="17" t="s">
        <v>2249</v>
      </c>
      <c r="X93" s="17" t="s">
        <v>2250</v>
      </c>
      <c r="Y93" s="59" t="s">
        <v>1326</v>
      </c>
    </row>
    <row r="94" spans="1:25" ht="10.5">
      <c r="A94" s="17">
        <v>3</v>
      </c>
      <c r="B94" s="18" t="s">
        <v>2153</v>
      </c>
      <c r="C94" s="17"/>
      <c r="D94" s="17"/>
      <c r="E94" s="17"/>
      <c r="F94" s="17" t="s">
        <v>2154</v>
      </c>
      <c r="G94" s="17"/>
      <c r="H94" s="17"/>
      <c r="I94" s="17"/>
      <c r="J94" s="17"/>
      <c r="K94" s="17"/>
      <c r="L94" s="17"/>
      <c r="M94" s="171" t="s">
        <v>2402</v>
      </c>
      <c r="N94" s="171" t="s">
        <v>2402</v>
      </c>
      <c r="O94" s="17"/>
      <c r="P94" s="17"/>
      <c r="Q94" s="17"/>
      <c r="R94" s="201"/>
      <c r="S94" s="17"/>
      <c r="T94" s="17"/>
      <c r="U94" s="17"/>
      <c r="V94" s="17"/>
      <c r="W94" s="17"/>
      <c r="X94" s="17"/>
      <c r="Y94" s="59" t="s">
        <v>1326</v>
      </c>
    </row>
    <row r="95" spans="1:25" ht="10.5">
      <c r="A95" s="17">
        <v>4</v>
      </c>
      <c r="B95" s="18" t="s">
        <v>2155</v>
      </c>
      <c r="C95" s="17" t="s">
        <v>2156</v>
      </c>
      <c r="D95" s="17">
        <v>423401</v>
      </c>
      <c r="E95" s="17" t="s">
        <v>2157</v>
      </c>
      <c r="F95" s="17" t="s">
        <v>1944</v>
      </c>
      <c r="G95" s="17"/>
      <c r="H95" s="17"/>
      <c r="I95" s="17"/>
      <c r="J95" s="17">
        <v>1981</v>
      </c>
      <c r="K95" s="17" t="s">
        <v>2158</v>
      </c>
      <c r="L95" s="17" t="s">
        <v>2159</v>
      </c>
      <c r="M95" s="171" t="s">
        <v>2402</v>
      </c>
      <c r="N95" s="171"/>
      <c r="O95" s="17">
        <v>2995</v>
      </c>
      <c r="P95" s="17" t="s">
        <v>2160</v>
      </c>
      <c r="Q95" s="17"/>
      <c r="R95" s="201"/>
      <c r="S95" s="17"/>
      <c r="T95" s="17"/>
      <c r="U95" s="17" t="s">
        <v>2251</v>
      </c>
      <c r="V95" s="17" t="s">
        <v>1946</v>
      </c>
      <c r="W95" s="17"/>
      <c r="X95" s="17"/>
      <c r="Y95" s="59" t="s">
        <v>1326</v>
      </c>
    </row>
    <row r="96" spans="1:25" ht="10.5">
      <c r="A96" s="17">
        <v>5</v>
      </c>
      <c r="B96" s="18" t="s">
        <v>2161</v>
      </c>
      <c r="C96" s="17" t="s">
        <v>2162</v>
      </c>
      <c r="D96" s="17">
        <v>18040</v>
      </c>
      <c r="E96" s="17" t="s">
        <v>2163</v>
      </c>
      <c r="F96" s="17" t="s">
        <v>1944</v>
      </c>
      <c r="G96" s="17"/>
      <c r="H96" s="17"/>
      <c r="I96" s="17"/>
      <c r="J96" s="17">
        <v>1985</v>
      </c>
      <c r="K96" s="17" t="s">
        <v>2164</v>
      </c>
      <c r="L96" s="17" t="s">
        <v>2165</v>
      </c>
      <c r="M96" s="171" t="s">
        <v>2402</v>
      </c>
      <c r="N96" s="17" t="s">
        <v>2166</v>
      </c>
      <c r="O96" s="17">
        <v>5500</v>
      </c>
      <c r="P96" s="17"/>
      <c r="Q96" s="17"/>
      <c r="R96" s="201"/>
      <c r="S96" s="17"/>
      <c r="T96" s="17"/>
      <c r="U96" s="17" t="s">
        <v>2252</v>
      </c>
      <c r="V96" s="17" t="s">
        <v>2253</v>
      </c>
      <c r="W96" s="17"/>
      <c r="X96" s="17"/>
      <c r="Y96" s="59" t="s">
        <v>1326</v>
      </c>
    </row>
    <row r="98" spans="1:25" ht="10.5">
      <c r="A98" s="284" t="s">
        <v>1572</v>
      </c>
      <c r="B98" s="284"/>
      <c r="C98" s="284"/>
      <c r="D98" s="284"/>
      <c r="E98" s="284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369"/>
      <c r="S98" s="286"/>
      <c r="T98" s="286"/>
      <c r="U98" s="286"/>
      <c r="V98" s="286"/>
      <c r="W98" s="286"/>
      <c r="X98" s="26"/>
      <c r="Y98" s="26"/>
    </row>
    <row r="99" spans="1:26" s="135" customFormat="1" ht="10.5">
      <c r="A99" s="161"/>
      <c r="B99" s="161"/>
      <c r="C99" s="162"/>
      <c r="D99" s="162"/>
      <c r="E99" s="162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7"/>
      <c r="S99" s="125"/>
      <c r="T99" s="125"/>
      <c r="U99" s="125"/>
      <c r="V99" s="125"/>
      <c r="W99" s="125"/>
      <c r="X99" s="125"/>
      <c r="Y99" s="144"/>
      <c r="Z99" s="368"/>
    </row>
    <row r="100" spans="2:25" ht="11.25" thickBot="1">
      <c r="B100" s="163"/>
      <c r="X100" s="481"/>
      <c r="Y100" s="481"/>
    </row>
    <row r="101" spans="1:25" ht="11.25" thickBot="1">
      <c r="A101" s="164"/>
      <c r="B101" s="159"/>
      <c r="C101" s="159"/>
      <c r="D101" s="159"/>
      <c r="E101" s="159"/>
      <c r="F101" s="159"/>
      <c r="G101" s="159"/>
      <c r="H101" s="159"/>
      <c r="I101" s="159" t="s">
        <v>1293</v>
      </c>
      <c r="J101" s="159"/>
      <c r="K101" s="159"/>
      <c r="L101" s="159"/>
      <c r="M101" s="159"/>
      <c r="N101" s="159"/>
      <c r="O101" s="159"/>
      <c r="P101" s="159"/>
      <c r="Q101" s="159"/>
      <c r="R101" s="370"/>
      <c r="S101" s="159"/>
      <c r="T101" s="159"/>
      <c r="U101" s="159"/>
      <c r="V101" s="159"/>
      <c r="W101" s="159"/>
      <c r="X101" s="159"/>
      <c r="Y101" s="160"/>
    </row>
    <row r="102" spans="1:25" ht="10.5">
      <c r="A102" s="482" t="s">
        <v>1170</v>
      </c>
      <c r="B102" s="469" t="s">
        <v>1294</v>
      </c>
      <c r="C102" s="469" t="s">
        <v>1295</v>
      </c>
      <c r="D102" s="469" t="s">
        <v>1296</v>
      </c>
      <c r="E102" s="469" t="s">
        <v>1297</v>
      </c>
      <c r="F102" s="469" t="s">
        <v>1298</v>
      </c>
      <c r="G102" s="478" t="s">
        <v>1299</v>
      </c>
      <c r="H102" s="478"/>
      <c r="I102" s="469" t="s">
        <v>1300</v>
      </c>
      <c r="J102" s="469" t="s">
        <v>1301</v>
      </c>
      <c r="K102" s="469" t="s">
        <v>1302</v>
      </c>
      <c r="L102" s="469" t="s">
        <v>1303</v>
      </c>
      <c r="M102" s="469" t="s">
        <v>1304</v>
      </c>
      <c r="N102" s="469" t="s">
        <v>1305</v>
      </c>
      <c r="O102" s="469" t="s">
        <v>1306</v>
      </c>
      <c r="P102" s="469" t="s">
        <v>1307</v>
      </c>
      <c r="Q102" s="469" t="s">
        <v>1308</v>
      </c>
      <c r="R102" s="472" t="s">
        <v>53</v>
      </c>
      <c r="S102" s="478" t="s">
        <v>1309</v>
      </c>
      <c r="T102" s="478"/>
      <c r="U102" s="479" t="s">
        <v>1310</v>
      </c>
      <c r="V102" s="480"/>
      <c r="W102" s="479" t="s">
        <v>1311</v>
      </c>
      <c r="X102" s="480"/>
      <c r="Y102" s="466" t="s">
        <v>50</v>
      </c>
    </row>
    <row r="103" spans="1:25" ht="10.5">
      <c r="A103" s="483"/>
      <c r="B103" s="469"/>
      <c r="C103" s="469"/>
      <c r="D103" s="469"/>
      <c r="E103" s="469"/>
      <c r="F103" s="469"/>
      <c r="G103" s="393"/>
      <c r="H103" s="393"/>
      <c r="I103" s="469"/>
      <c r="J103" s="469"/>
      <c r="K103" s="469"/>
      <c r="L103" s="469"/>
      <c r="M103" s="469"/>
      <c r="N103" s="469"/>
      <c r="O103" s="469"/>
      <c r="P103" s="469"/>
      <c r="Q103" s="469"/>
      <c r="R103" s="472"/>
      <c r="S103" s="393"/>
      <c r="T103" s="393"/>
      <c r="U103" s="463"/>
      <c r="V103" s="464"/>
      <c r="W103" s="463"/>
      <c r="X103" s="464"/>
      <c r="Y103" s="466"/>
    </row>
    <row r="104" spans="1:25" ht="11.25" thickBot="1">
      <c r="A104" s="484"/>
      <c r="B104" s="470"/>
      <c r="C104" s="470"/>
      <c r="D104" s="470"/>
      <c r="E104" s="470"/>
      <c r="F104" s="470"/>
      <c r="G104" s="97" t="s">
        <v>1312</v>
      </c>
      <c r="H104" s="97" t="s">
        <v>1313</v>
      </c>
      <c r="I104" s="470"/>
      <c r="J104" s="470"/>
      <c r="K104" s="470"/>
      <c r="L104" s="470"/>
      <c r="M104" s="470"/>
      <c r="N104" s="470"/>
      <c r="O104" s="470"/>
      <c r="P104" s="470"/>
      <c r="Q104" s="470"/>
      <c r="R104" s="473"/>
      <c r="S104" s="97" t="s">
        <v>1312</v>
      </c>
      <c r="T104" s="97" t="s">
        <v>1313</v>
      </c>
      <c r="U104" s="97" t="s">
        <v>1314</v>
      </c>
      <c r="V104" s="97" t="s">
        <v>1315</v>
      </c>
      <c r="W104" s="97" t="s">
        <v>1314</v>
      </c>
      <c r="X104" s="97" t="s">
        <v>1315</v>
      </c>
      <c r="Y104" s="467"/>
    </row>
    <row r="105" spans="1:25" ht="10.5">
      <c r="A105" s="38">
        <v>1</v>
      </c>
      <c r="B105" s="38" t="s">
        <v>1292</v>
      </c>
      <c r="C105" s="38" t="s">
        <v>2199</v>
      </c>
      <c r="D105" s="38" t="s">
        <v>2200</v>
      </c>
      <c r="E105" s="38" t="s">
        <v>2201</v>
      </c>
      <c r="F105" s="38" t="s">
        <v>1320</v>
      </c>
      <c r="G105" s="38"/>
      <c r="H105" s="38"/>
      <c r="I105" s="38">
        <v>1900</v>
      </c>
      <c r="J105" s="38">
        <v>2005</v>
      </c>
      <c r="K105" s="38" t="s">
        <v>2202</v>
      </c>
      <c r="L105" s="38" t="s">
        <v>2203</v>
      </c>
      <c r="M105" s="38">
        <v>9</v>
      </c>
      <c r="N105" s="38"/>
      <c r="O105" s="38" t="s">
        <v>2204</v>
      </c>
      <c r="P105" s="38">
        <v>67940</v>
      </c>
      <c r="Q105" s="38" t="s">
        <v>2205</v>
      </c>
      <c r="R105" s="201">
        <v>50700</v>
      </c>
      <c r="S105" s="38"/>
      <c r="T105" s="38"/>
      <c r="U105" s="38" t="s">
        <v>2254</v>
      </c>
      <c r="V105" s="38" t="s">
        <v>2255</v>
      </c>
      <c r="W105" s="38" t="s">
        <v>2254</v>
      </c>
      <c r="X105" s="38" t="s">
        <v>2255</v>
      </c>
      <c r="Y105" s="168" t="s">
        <v>2011</v>
      </c>
    </row>
    <row r="106" spans="1:25" ht="10.5">
      <c r="A106" s="17">
        <v>2</v>
      </c>
      <c r="B106" s="17" t="s">
        <v>2206</v>
      </c>
      <c r="C106" s="17" t="s">
        <v>2207</v>
      </c>
      <c r="D106" s="17" t="s">
        <v>2208</v>
      </c>
      <c r="E106" s="17" t="s">
        <v>2209</v>
      </c>
      <c r="F106" s="17" t="s">
        <v>1320</v>
      </c>
      <c r="G106" s="17"/>
      <c r="H106" s="17"/>
      <c r="I106" s="17">
        <v>1598</v>
      </c>
      <c r="J106" s="17">
        <v>1994</v>
      </c>
      <c r="K106" s="17" t="s">
        <v>2210</v>
      </c>
      <c r="L106" s="17" t="s">
        <v>2211</v>
      </c>
      <c r="M106" s="17">
        <v>5</v>
      </c>
      <c r="N106" s="17"/>
      <c r="O106" s="17">
        <v>1550</v>
      </c>
      <c r="P106" s="17">
        <v>266142</v>
      </c>
      <c r="Q106" s="17" t="s">
        <v>2205</v>
      </c>
      <c r="R106" s="201">
        <v>700</v>
      </c>
      <c r="S106" s="17"/>
      <c r="T106" s="17"/>
      <c r="U106" s="17" t="s">
        <v>2232</v>
      </c>
      <c r="V106" s="17" t="s">
        <v>2238</v>
      </c>
      <c r="W106" s="17" t="s">
        <v>2232</v>
      </c>
      <c r="X106" s="17" t="s">
        <v>2238</v>
      </c>
      <c r="Y106" s="59" t="s">
        <v>2011</v>
      </c>
    </row>
    <row r="108" spans="1:48" s="283" customFormat="1" ht="10.5">
      <c r="A108" s="284" t="s">
        <v>2284</v>
      </c>
      <c r="B108" s="284"/>
      <c r="D108" s="284"/>
      <c r="E108" s="284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369"/>
      <c r="S108" s="286"/>
      <c r="T108" s="286"/>
      <c r="U108" s="286"/>
      <c r="V108" s="286"/>
      <c r="W108" s="286"/>
      <c r="X108" s="26"/>
      <c r="Y108" s="26"/>
      <c r="Z108" s="127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</row>
    <row r="109" spans="1:48" s="286" customFormat="1" ht="10.5">
      <c r="A109" s="161"/>
      <c r="B109" s="161"/>
      <c r="C109" s="162"/>
      <c r="D109" s="162"/>
      <c r="E109" s="162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7"/>
      <c r="S109" s="125"/>
      <c r="T109" s="125"/>
      <c r="U109" s="125"/>
      <c r="V109" s="125"/>
      <c r="W109" s="125"/>
      <c r="X109" s="125"/>
      <c r="Y109" s="144"/>
      <c r="Z109" s="368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</row>
    <row r="110" spans="2:25" ht="11.25" thickBot="1">
      <c r="B110" s="163"/>
      <c r="X110" s="481"/>
      <c r="Y110" s="481"/>
    </row>
    <row r="111" spans="1:25" ht="11.25" thickBot="1">
      <c r="A111" s="164"/>
      <c r="B111" s="159"/>
      <c r="C111" s="159"/>
      <c r="D111" s="159"/>
      <c r="E111" s="159"/>
      <c r="F111" s="159"/>
      <c r="G111" s="159"/>
      <c r="H111" s="159"/>
      <c r="I111" s="159" t="s">
        <v>1293</v>
      </c>
      <c r="J111" s="159"/>
      <c r="K111" s="159"/>
      <c r="L111" s="159"/>
      <c r="M111" s="159"/>
      <c r="N111" s="159"/>
      <c r="O111" s="159"/>
      <c r="P111" s="159"/>
      <c r="Q111" s="159"/>
      <c r="R111" s="370"/>
      <c r="S111" s="159"/>
      <c r="T111" s="159"/>
      <c r="U111" s="159"/>
      <c r="V111" s="159"/>
      <c r="W111" s="159"/>
      <c r="X111" s="159"/>
      <c r="Y111" s="160"/>
    </row>
    <row r="112" spans="1:25" ht="10.5">
      <c r="A112" s="482" t="s">
        <v>1170</v>
      </c>
      <c r="B112" s="469" t="s">
        <v>1294</v>
      </c>
      <c r="C112" s="469" t="s">
        <v>1295</v>
      </c>
      <c r="D112" s="469" t="s">
        <v>1296</v>
      </c>
      <c r="E112" s="469" t="s">
        <v>1297</v>
      </c>
      <c r="F112" s="469" t="s">
        <v>1298</v>
      </c>
      <c r="G112" s="478" t="s">
        <v>1299</v>
      </c>
      <c r="H112" s="478"/>
      <c r="I112" s="469" t="s">
        <v>1300</v>
      </c>
      <c r="J112" s="469" t="s">
        <v>1301</v>
      </c>
      <c r="K112" s="469" t="s">
        <v>1302</v>
      </c>
      <c r="L112" s="469" t="s">
        <v>1303</v>
      </c>
      <c r="M112" s="469" t="s">
        <v>1304</v>
      </c>
      <c r="N112" s="469" t="s">
        <v>1305</v>
      </c>
      <c r="O112" s="469" t="s">
        <v>1306</v>
      </c>
      <c r="P112" s="469" t="s">
        <v>1307</v>
      </c>
      <c r="Q112" s="469" t="s">
        <v>1308</v>
      </c>
      <c r="R112" s="472" t="s">
        <v>49</v>
      </c>
      <c r="S112" s="478" t="s">
        <v>1309</v>
      </c>
      <c r="T112" s="478"/>
      <c r="U112" s="479" t="s">
        <v>1310</v>
      </c>
      <c r="V112" s="480"/>
      <c r="W112" s="479" t="s">
        <v>1311</v>
      </c>
      <c r="X112" s="480"/>
      <c r="Y112" s="466" t="s">
        <v>50</v>
      </c>
    </row>
    <row r="113" spans="1:25" ht="10.5">
      <c r="A113" s="483"/>
      <c r="B113" s="469"/>
      <c r="C113" s="469"/>
      <c r="D113" s="469"/>
      <c r="E113" s="469"/>
      <c r="F113" s="469"/>
      <c r="G113" s="393"/>
      <c r="H113" s="393"/>
      <c r="I113" s="469"/>
      <c r="J113" s="469"/>
      <c r="K113" s="469"/>
      <c r="L113" s="469"/>
      <c r="M113" s="469"/>
      <c r="N113" s="469"/>
      <c r="O113" s="469"/>
      <c r="P113" s="469"/>
      <c r="Q113" s="469"/>
      <c r="R113" s="472"/>
      <c r="S113" s="393"/>
      <c r="T113" s="393"/>
      <c r="U113" s="463"/>
      <c r="V113" s="464"/>
      <c r="W113" s="463"/>
      <c r="X113" s="464"/>
      <c r="Y113" s="466"/>
    </row>
    <row r="114" spans="1:25" ht="11.25" thickBot="1">
      <c r="A114" s="484"/>
      <c r="B114" s="470"/>
      <c r="C114" s="470"/>
      <c r="D114" s="470"/>
      <c r="E114" s="470"/>
      <c r="F114" s="470"/>
      <c r="G114" s="97" t="s">
        <v>1312</v>
      </c>
      <c r="H114" s="97" t="s">
        <v>1313</v>
      </c>
      <c r="I114" s="470"/>
      <c r="J114" s="470"/>
      <c r="K114" s="470"/>
      <c r="L114" s="470"/>
      <c r="M114" s="470"/>
      <c r="N114" s="470"/>
      <c r="O114" s="470"/>
      <c r="P114" s="470"/>
      <c r="Q114" s="470"/>
      <c r="R114" s="473"/>
      <c r="S114" s="97" t="s">
        <v>1312</v>
      </c>
      <c r="T114" s="97" t="s">
        <v>1313</v>
      </c>
      <c r="U114" s="97" t="s">
        <v>1314</v>
      </c>
      <c r="V114" s="97" t="s">
        <v>1315</v>
      </c>
      <c r="W114" s="97" t="s">
        <v>1314</v>
      </c>
      <c r="X114" s="97" t="s">
        <v>1315</v>
      </c>
      <c r="Y114" s="467"/>
    </row>
    <row r="115" spans="1:25" ht="10.5">
      <c r="A115" s="38">
        <v>1</v>
      </c>
      <c r="B115" s="38" t="s">
        <v>1368</v>
      </c>
      <c r="C115" s="38" t="s">
        <v>1369</v>
      </c>
      <c r="D115" s="38" t="s">
        <v>1370</v>
      </c>
      <c r="E115" s="38" t="s">
        <v>0</v>
      </c>
      <c r="F115" s="38" t="s">
        <v>1</v>
      </c>
      <c r="G115" s="38"/>
      <c r="H115" s="38"/>
      <c r="I115" s="38">
        <v>1598</v>
      </c>
      <c r="J115" s="38">
        <v>1996</v>
      </c>
      <c r="K115" s="38">
        <v>1996</v>
      </c>
      <c r="L115" s="38" t="s">
        <v>2</v>
      </c>
      <c r="M115" s="38">
        <v>5</v>
      </c>
      <c r="N115" s="38">
        <v>650</v>
      </c>
      <c r="O115" s="38"/>
      <c r="P115" s="38"/>
      <c r="Q115" s="38"/>
      <c r="R115" s="201"/>
      <c r="S115" s="38"/>
      <c r="T115" s="38"/>
      <c r="U115" s="29"/>
      <c r="V115" s="29"/>
      <c r="W115" s="29"/>
      <c r="X115" s="29"/>
      <c r="Y115" s="168"/>
    </row>
    <row r="116" spans="1:25" ht="21">
      <c r="A116" s="17">
        <v>2</v>
      </c>
      <c r="B116" s="17" t="s">
        <v>3</v>
      </c>
      <c r="C116" s="17" t="s">
        <v>4</v>
      </c>
      <c r="D116" s="17" t="s">
        <v>5</v>
      </c>
      <c r="E116" s="17" t="s">
        <v>6</v>
      </c>
      <c r="F116" s="17" t="s">
        <v>7</v>
      </c>
      <c r="G116" s="17"/>
      <c r="H116" s="17"/>
      <c r="I116" s="17">
        <v>1997</v>
      </c>
      <c r="J116" s="17">
        <v>2005</v>
      </c>
      <c r="K116" s="17">
        <v>2005</v>
      </c>
      <c r="L116" s="17">
        <v>2008</v>
      </c>
      <c r="M116" s="17">
        <v>5</v>
      </c>
      <c r="N116" s="17">
        <v>609</v>
      </c>
      <c r="O116" s="17">
        <v>1920</v>
      </c>
      <c r="P116" s="17">
        <v>71990</v>
      </c>
      <c r="Q116" s="17" t="s">
        <v>8</v>
      </c>
      <c r="R116" s="201"/>
      <c r="S116" s="17"/>
      <c r="T116" s="17"/>
      <c r="U116" s="15"/>
      <c r="V116" s="15"/>
      <c r="W116" s="15"/>
      <c r="X116" s="15"/>
      <c r="Y116" s="59"/>
    </row>
    <row r="118" spans="1:25" ht="10.5">
      <c r="A118" s="284" t="s">
        <v>1573</v>
      </c>
      <c r="B118" s="284"/>
      <c r="C118" s="284"/>
      <c r="D118" s="284"/>
      <c r="E118" s="284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369"/>
      <c r="S118" s="286"/>
      <c r="T118" s="286"/>
      <c r="U118" s="286"/>
      <c r="V118" s="286"/>
      <c r="W118" s="286"/>
      <c r="X118" s="26"/>
      <c r="Y118" s="26"/>
    </row>
    <row r="119" spans="1:48" s="284" customFormat="1" ht="10.5">
      <c r="A119" s="161"/>
      <c r="B119" s="161"/>
      <c r="C119" s="162"/>
      <c r="D119" s="162"/>
      <c r="E119" s="162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7"/>
      <c r="S119" s="125"/>
      <c r="T119" s="125"/>
      <c r="U119" s="125"/>
      <c r="V119" s="125"/>
      <c r="W119" s="125"/>
      <c r="X119" s="125"/>
      <c r="Y119" s="144"/>
      <c r="Z119" s="136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</row>
    <row r="120" spans="2:25" ht="11.25" thickBot="1">
      <c r="B120" s="163"/>
      <c r="X120" s="481"/>
      <c r="Y120" s="481"/>
    </row>
    <row r="121" spans="1:25" ht="11.25" thickBot="1">
      <c r="A121" s="164"/>
      <c r="B121" s="159"/>
      <c r="C121" s="159"/>
      <c r="D121" s="159"/>
      <c r="E121" s="159"/>
      <c r="F121" s="159"/>
      <c r="G121" s="159"/>
      <c r="H121" s="159"/>
      <c r="I121" s="159" t="s">
        <v>1293</v>
      </c>
      <c r="J121" s="159"/>
      <c r="K121" s="159"/>
      <c r="L121" s="159"/>
      <c r="M121" s="159"/>
      <c r="N121" s="159"/>
      <c r="O121" s="159"/>
      <c r="P121" s="159"/>
      <c r="Q121" s="159"/>
      <c r="R121" s="370"/>
      <c r="S121" s="159"/>
      <c r="T121" s="159"/>
      <c r="U121" s="159"/>
      <c r="V121" s="159"/>
      <c r="W121" s="159"/>
      <c r="X121" s="159"/>
      <c r="Y121" s="160"/>
    </row>
    <row r="122" spans="1:25" ht="10.5">
      <c r="A122" s="482" t="s">
        <v>1170</v>
      </c>
      <c r="B122" s="469" t="s">
        <v>1294</v>
      </c>
      <c r="C122" s="469" t="s">
        <v>1295</v>
      </c>
      <c r="D122" s="469" t="s">
        <v>1296</v>
      </c>
      <c r="E122" s="469" t="s">
        <v>1297</v>
      </c>
      <c r="F122" s="469" t="s">
        <v>1298</v>
      </c>
      <c r="G122" s="478" t="s">
        <v>1299</v>
      </c>
      <c r="H122" s="478"/>
      <c r="I122" s="469" t="s">
        <v>1300</v>
      </c>
      <c r="J122" s="469" t="s">
        <v>1301</v>
      </c>
      <c r="K122" s="469" t="s">
        <v>1302</v>
      </c>
      <c r="L122" s="469" t="s">
        <v>1303</v>
      </c>
      <c r="M122" s="469" t="s">
        <v>1304</v>
      </c>
      <c r="N122" s="469" t="s">
        <v>1305</v>
      </c>
      <c r="O122" s="469" t="s">
        <v>1306</v>
      </c>
      <c r="P122" s="469" t="s">
        <v>1307</v>
      </c>
      <c r="Q122" s="469" t="s">
        <v>1308</v>
      </c>
      <c r="R122" s="472" t="s">
        <v>49</v>
      </c>
      <c r="S122" s="478" t="s">
        <v>1309</v>
      </c>
      <c r="T122" s="478"/>
      <c r="U122" s="479" t="s">
        <v>1310</v>
      </c>
      <c r="V122" s="480"/>
      <c r="W122" s="479" t="s">
        <v>1311</v>
      </c>
      <c r="X122" s="480"/>
      <c r="Y122" s="466" t="s">
        <v>50</v>
      </c>
    </row>
    <row r="123" spans="1:25" ht="10.5">
      <c r="A123" s="483"/>
      <c r="B123" s="469"/>
      <c r="C123" s="469"/>
      <c r="D123" s="469"/>
      <c r="E123" s="469"/>
      <c r="F123" s="469"/>
      <c r="G123" s="393"/>
      <c r="H123" s="393"/>
      <c r="I123" s="469"/>
      <c r="J123" s="469"/>
      <c r="K123" s="469"/>
      <c r="L123" s="469"/>
      <c r="M123" s="469"/>
      <c r="N123" s="469"/>
      <c r="O123" s="469"/>
      <c r="P123" s="469"/>
      <c r="Q123" s="469"/>
      <c r="R123" s="472"/>
      <c r="S123" s="393"/>
      <c r="T123" s="393"/>
      <c r="U123" s="463"/>
      <c r="V123" s="464"/>
      <c r="W123" s="463"/>
      <c r="X123" s="464"/>
      <c r="Y123" s="466"/>
    </row>
    <row r="124" spans="1:25" ht="11.25" thickBot="1">
      <c r="A124" s="484"/>
      <c r="B124" s="470"/>
      <c r="C124" s="470"/>
      <c r="D124" s="470"/>
      <c r="E124" s="470"/>
      <c r="F124" s="470"/>
      <c r="G124" s="97" t="s">
        <v>1312</v>
      </c>
      <c r="H124" s="97" t="s">
        <v>1313</v>
      </c>
      <c r="I124" s="470"/>
      <c r="J124" s="470"/>
      <c r="K124" s="470"/>
      <c r="L124" s="470"/>
      <c r="M124" s="470"/>
      <c r="N124" s="470"/>
      <c r="O124" s="470"/>
      <c r="P124" s="470"/>
      <c r="Q124" s="470"/>
      <c r="R124" s="473"/>
      <c r="S124" s="97" t="s">
        <v>1312</v>
      </c>
      <c r="T124" s="97" t="s">
        <v>1313</v>
      </c>
      <c r="U124" s="97" t="s">
        <v>1314</v>
      </c>
      <c r="V124" s="97" t="s">
        <v>1315</v>
      </c>
      <c r="W124" s="97" t="s">
        <v>1314</v>
      </c>
      <c r="X124" s="97" t="s">
        <v>1315</v>
      </c>
      <c r="Y124" s="467"/>
    </row>
    <row r="125" spans="1:25" ht="21">
      <c r="A125" s="38">
        <v>1</v>
      </c>
      <c r="B125" s="38" t="s">
        <v>1248</v>
      </c>
      <c r="C125" s="38" t="s">
        <v>1988</v>
      </c>
      <c r="D125" s="38" t="s">
        <v>1989</v>
      </c>
      <c r="E125" s="38" t="s">
        <v>1990</v>
      </c>
      <c r="F125" s="38" t="s">
        <v>7</v>
      </c>
      <c r="G125" s="38" t="s">
        <v>1991</v>
      </c>
      <c r="H125" s="38" t="s">
        <v>2402</v>
      </c>
      <c r="I125" s="38">
        <v>1598</v>
      </c>
      <c r="J125" s="38">
        <v>1996</v>
      </c>
      <c r="K125" s="38" t="s">
        <v>1992</v>
      </c>
      <c r="L125" s="38" t="s">
        <v>1993</v>
      </c>
      <c r="M125" s="38">
        <v>5</v>
      </c>
      <c r="N125" s="38" t="s">
        <v>2402</v>
      </c>
      <c r="O125" s="38">
        <v>1550</v>
      </c>
      <c r="P125" s="38">
        <v>88564</v>
      </c>
      <c r="Q125" s="38" t="s">
        <v>1994</v>
      </c>
      <c r="R125" s="201"/>
      <c r="S125" s="38" t="s">
        <v>1995</v>
      </c>
      <c r="T125" s="38">
        <v>2000</v>
      </c>
      <c r="U125" s="38" t="s">
        <v>1932</v>
      </c>
      <c r="V125" s="38" t="s">
        <v>2214</v>
      </c>
      <c r="W125" s="29" t="s">
        <v>2402</v>
      </c>
      <c r="X125" s="29" t="s">
        <v>2402</v>
      </c>
      <c r="Y125" s="168" t="s">
        <v>2011</v>
      </c>
    </row>
    <row r="126" spans="1:25" ht="21">
      <c r="A126" s="17">
        <v>2</v>
      </c>
      <c r="B126" s="17" t="s">
        <v>1996</v>
      </c>
      <c r="C126" s="17" t="s">
        <v>1997</v>
      </c>
      <c r="D126" s="17" t="s">
        <v>1998</v>
      </c>
      <c r="E126" s="17" t="s">
        <v>1999</v>
      </c>
      <c r="F126" s="17" t="s">
        <v>7</v>
      </c>
      <c r="G126" s="38" t="s">
        <v>1991</v>
      </c>
      <c r="H126" s="38" t="s">
        <v>2402</v>
      </c>
      <c r="I126" s="17">
        <v>1108</v>
      </c>
      <c r="J126" s="17">
        <v>2004</v>
      </c>
      <c r="K126" s="17" t="s">
        <v>2000</v>
      </c>
      <c r="L126" s="17" t="s">
        <v>2001</v>
      </c>
      <c r="M126" s="17">
        <v>5</v>
      </c>
      <c r="N126" s="38" t="s">
        <v>2402</v>
      </c>
      <c r="O126" s="17">
        <v>1255</v>
      </c>
      <c r="P126" s="17">
        <v>15450</v>
      </c>
      <c r="Q126" s="38" t="s">
        <v>2402</v>
      </c>
      <c r="R126" s="201"/>
      <c r="S126" s="38" t="s">
        <v>2402</v>
      </c>
      <c r="T126" s="38" t="s">
        <v>2402</v>
      </c>
      <c r="U126" s="17" t="s">
        <v>2256</v>
      </c>
      <c r="V126" s="17" t="s">
        <v>2257</v>
      </c>
      <c r="W126" s="29" t="s">
        <v>2402</v>
      </c>
      <c r="X126" s="29" t="s">
        <v>2402</v>
      </c>
      <c r="Y126" s="59" t="s">
        <v>2011</v>
      </c>
    </row>
    <row r="128" spans="1:48" s="286" customFormat="1" ht="10.5">
      <c r="A128" s="284" t="s">
        <v>1069</v>
      </c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371"/>
      <c r="S128" s="284"/>
      <c r="T128" s="284"/>
      <c r="U128" s="284"/>
      <c r="V128" s="284"/>
      <c r="W128" s="284"/>
      <c r="X128" s="26"/>
      <c r="Y128" s="26"/>
      <c r="Z128" s="368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</row>
    <row r="129" spans="1:5" ht="10.5">
      <c r="A129" s="161"/>
      <c r="B129" s="161"/>
      <c r="C129" s="162"/>
      <c r="D129" s="162"/>
      <c r="E129" s="162"/>
    </row>
    <row r="130" spans="2:25" ht="11.25" thickBot="1">
      <c r="B130" s="163"/>
      <c r="X130" s="474"/>
      <c r="Y130" s="474"/>
    </row>
    <row r="131" spans="1:25" ht="11.25" thickBot="1">
      <c r="A131" s="164"/>
      <c r="B131" s="159"/>
      <c r="C131" s="159"/>
      <c r="D131" s="159"/>
      <c r="E131" s="159"/>
      <c r="F131" s="159"/>
      <c r="G131" s="159"/>
      <c r="H131" s="159"/>
      <c r="I131" s="159" t="s">
        <v>1293</v>
      </c>
      <c r="J131" s="159"/>
      <c r="K131" s="159"/>
      <c r="L131" s="159"/>
      <c r="M131" s="159"/>
      <c r="N131" s="159"/>
      <c r="O131" s="159"/>
      <c r="P131" s="159"/>
      <c r="Q131" s="159"/>
      <c r="R131" s="370"/>
      <c r="S131" s="159"/>
      <c r="T131" s="159"/>
      <c r="U131" s="159"/>
      <c r="V131" s="159"/>
      <c r="W131" s="159"/>
      <c r="X131" s="159"/>
      <c r="Y131" s="160"/>
    </row>
    <row r="132" spans="1:25" ht="10.5">
      <c r="A132" s="482" t="s">
        <v>1170</v>
      </c>
      <c r="B132" s="469" t="s">
        <v>1294</v>
      </c>
      <c r="C132" s="469" t="s">
        <v>1295</v>
      </c>
      <c r="D132" s="469" t="s">
        <v>1296</v>
      </c>
      <c r="E132" s="469" t="s">
        <v>1297</v>
      </c>
      <c r="F132" s="469" t="s">
        <v>1298</v>
      </c>
      <c r="G132" s="478" t="s">
        <v>1299</v>
      </c>
      <c r="H132" s="478"/>
      <c r="I132" s="469" t="s">
        <v>1300</v>
      </c>
      <c r="J132" s="469" t="s">
        <v>1301</v>
      </c>
      <c r="K132" s="469" t="s">
        <v>1302</v>
      </c>
      <c r="L132" s="469" t="s">
        <v>1303</v>
      </c>
      <c r="M132" s="469" t="s">
        <v>1304</v>
      </c>
      <c r="N132" s="469" t="s">
        <v>1305</v>
      </c>
      <c r="O132" s="469" t="s">
        <v>1306</v>
      </c>
      <c r="P132" s="468" t="s">
        <v>1307</v>
      </c>
      <c r="Q132" s="468" t="s">
        <v>1308</v>
      </c>
      <c r="R132" s="471" t="s">
        <v>49</v>
      </c>
      <c r="S132" s="461" t="s">
        <v>1309</v>
      </c>
      <c r="T132" s="462"/>
      <c r="U132" s="461" t="s">
        <v>1310</v>
      </c>
      <c r="V132" s="462"/>
      <c r="W132" s="461" t="s">
        <v>1311</v>
      </c>
      <c r="X132" s="462"/>
      <c r="Y132" s="465" t="s">
        <v>50</v>
      </c>
    </row>
    <row r="133" spans="1:25" ht="10.5">
      <c r="A133" s="483"/>
      <c r="B133" s="469"/>
      <c r="C133" s="469"/>
      <c r="D133" s="469"/>
      <c r="E133" s="469"/>
      <c r="F133" s="469"/>
      <c r="G133" s="393"/>
      <c r="H133" s="393"/>
      <c r="I133" s="469"/>
      <c r="J133" s="469"/>
      <c r="K133" s="469"/>
      <c r="L133" s="469"/>
      <c r="M133" s="469"/>
      <c r="N133" s="469"/>
      <c r="O133" s="469"/>
      <c r="P133" s="469"/>
      <c r="Q133" s="469"/>
      <c r="R133" s="472"/>
      <c r="S133" s="463"/>
      <c r="T133" s="464"/>
      <c r="U133" s="463"/>
      <c r="V133" s="464"/>
      <c r="W133" s="463"/>
      <c r="X133" s="464"/>
      <c r="Y133" s="466"/>
    </row>
    <row r="134" spans="1:25" ht="11.25" thickBot="1">
      <c r="A134" s="484"/>
      <c r="B134" s="470"/>
      <c r="C134" s="470"/>
      <c r="D134" s="470"/>
      <c r="E134" s="470"/>
      <c r="F134" s="470"/>
      <c r="G134" s="97" t="s">
        <v>1312</v>
      </c>
      <c r="H134" s="97" t="s">
        <v>1313</v>
      </c>
      <c r="I134" s="470"/>
      <c r="J134" s="470"/>
      <c r="K134" s="470"/>
      <c r="L134" s="470"/>
      <c r="M134" s="470"/>
      <c r="N134" s="470"/>
      <c r="O134" s="470"/>
      <c r="P134" s="470"/>
      <c r="Q134" s="470"/>
      <c r="R134" s="473"/>
      <c r="S134" s="97" t="s">
        <v>1312</v>
      </c>
      <c r="T134" s="97" t="s">
        <v>1313</v>
      </c>
      <c r="U134" s="97" t="s">
        <v>1314</v>
      </c>
      <c r="V134" s="97" t="s">
        <v>1315</v>
      </c>
      <c r="W134" s="97" t="s">
        <v>1314</v>
      </c>
      <c r="X134" s="97" t="s">
        <v>1315</v>
      </c>
      <c r="Y134" s="467"/>
    </row>
    <row r="135" spans="1:25" ht="10.5">
      <c r="A135" s="38">
        <v>1</v>
      </c>
      <c r="B135" s="38" t="s">
        <v>1071</v>
      </c>
      <c r="C135" s="38" t="s">
        <v>1072</v>
      </c>
      <c r="D135" s="38" t="s">
        <v>1073</v>
      </c>
      <c r="E135" s="38" t="s">
        <v>1074</v>
      </c>
      <c r="F135" s="38" t="s">
        <v>7</v>
      </c>
      <c r="G135" s="38" t="s">
        <v>1070</v>
      </c>
      <c r="H135" s="38" t="s">
        <v>1070</v>
      </c>
      <c r="I135" s="38">
        <v>1598</v>
      </c>
      <c r="J135" s="38">
        <v>2000</v>
      </c>
      <c r="K135" s="38" t="s">
        <v>1075</v>
      </c>
      <c r="L135" s="38" t="s">
        <v>1076</v>
      </c>
      <c r="M135" s="38">
        <v>5</v>
      </c>
      <c r="N135" s="38" t="s">
        <v>1070</v>
      </c>
      <c r="O135" s="38" t="s">
        <v>1070</v>
      </c>
      <c r="P135" s="38" t="s">
        <v>1077</v>
      </c>
      <c r="Q135" s="38" t="s">
        <v>1078</v>
      </c>
      <c r="R135" s="201">
        <v>12000</v>
      </c>
      <c r="S135" s="38"/>
      <c r="T135" s="38"/>
      <c r="U135" s="38" t="s">
        <v>1079</v>
      </c>
      <c r="V135" s="38" t="s">
        <v>1080</v>
      </c>
      <c r="W135" s="38" t="s">
        <v>1079</v>
      </c>
      <c r="X135" s="38" t="s">
        <v>1080</v>
      </c>
      <c r="Y135" s="168" t="s">
        <v>2011</v>
      </c>
    </row>
    <row r="137" spans="1:25" ht="10.5">
      <c r="A137" s="284" t="s">
        <v>1671</v>
      </c>
      <c r="B137" s="284"/>
      <c r="C137" s="284"/>
      <c r="D137" s="284"/>
      <c r="E137" s="284"/>
      <c r="F137" s="284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369"/>
      <c r="S137" s="286"/>
      <c r="T137" s="286"/>
      <c r="U137" s="286"/>
      <c r="V137" s="286"/>
      <c r="W137" s="286"/>
      <c r="X137" s="26"/>
      <c r="Y137" s="26"/>
    </row>
    <row r="138" spans="1:5" ht="10.5">
      <c r="A138" s="161"/>
      <c r="B138" s="161"/>
      <c r="C138" s="162"/>
      <c r="D138" s="162"/>
      <c r="E138" s="162"/>
    </row>
    <row r="139" spans="2:25" ht="11.25" thickBot="1">
      <c r="B139" s="163"/>
      <c r="X139" s="481"/>
      <c r="Y139" s="481"/>
    </row>
    <row r="140" spans="1:25" ht="11.25" thickBot="1">
      <c r="A140" s="172"/>
      <c r="B140" s="173"/>
      <c r="C140" s="173"/>
      <c r="D140" s="173"/>
      <c r="E140" s="173"/>
      <c r="F140" s="173"/>
      <c r="G140" s="173"/>
      <c r="H140" s="173"/>
      <c r="I140" s="173" t="s">
        <v>1293</v>
      </c>
      <c r="J140" s="173"/>
      <c r="K140" s="173"/>
      <c r="L140" s="173"/>
      <c r="M140" s="173"/>
      <c r="N140" s="173"/>
      <c r="O140" s="173"/>
      <c r="P140" s="173"/>
      <c r="Q140" s="173"/>
      <c r="R140" s="372"/>
      <c r="S140" s="173"/>
      <c r="T140" s="173"/>
      <c r="U140" s="173"/>
      <c r="V140" s="173"/>
      <c r="W140" s="173"/>
      <c r="X140" s="173"/>
      <c r="Y140" s="174"/>
    </row>
    <row r="141" spans="1:25" ht="11.25" thickBot="1">
      <c r="A141" s="489" t="s">
        <v>1170</v>
      </c>
      <c r="B141" s="487" t="s">
        <v>1294</v>
      </c>
      <c r="C141" s="487" t="s">
        <v>1295</v>
      </c>
      <c r="D141" s="487" t="s">
        <v>1296</v>
      </c>
      <c r="E141" s="487" t="s">
        <v>1297</v>
      </c>
      <c r="F141" s="487" t="s">
        <v>1298</v>
      </c>
      <c r="G141" s="485" t="s">
        <v>1299</v>
      </c>
      <c r="H141" s="485"/>
      <c r="I141" s="487" t="s">
        <v>1300</v>
      </c>
      <c r="J141" s="487" t="s">
        <v>1301</v>
      </c>
      <c r="K141" s="487" t="s">
        <v>1302</v>
      </c>
      <c r="L141" s="487" t="s">
        <v>1303</v>
      </c>
      <c r="M141" s="487" t="s">
        <v>1304</v>
      </c>
      <c r="N141" s="487" t="s">
        <v>1305</v>
      </c>
      <c r="O141" s="487" t="s">
        <v>1306</v>
      </c>
      <c r="P141" s="487" t="s">
        <v>1307</v>
      </c>
      <c r="Q141" s="487" t="s">
        <v>1308</v>
      </c>
      <c r="R141" s="488" t="s">
        <v>49</v>
      </c>
      <c r="S141" s="485" t="s">
        <v>1309</v>
      </c>
      <c r="T141" s="485"/>
      <c r="U141" s="485" t="s">
        <v>1310</v>
      </c>
      <c r="V141" s="485"/>
      <c r="W141" s="485" t="s">
        <v>1311</v>
      </c>
      <c r="X141" s="485"/>
      <c r="Y141" s="486" t="s">
        <v>50</v>
      </c>
    </row>
    <row r="142" spans="1:25" ht="11.25" thickBot="1">
      <c r="A142" s="489"/>
      <c r="B142" s="487"/>
      <c r="C142" s="487"/>
      <c r="D142" s="487"/>
      <c r="E142" s="487"/>
      <c r="F142" s="487"/>
      <c r="G142" s="485"/>
      <c r="H142" s="485"/>
      <c r="I142" s="487"/>
      <c r="J142" s="487"/>
      <c r="K142" s="487"/>
      <c r="L142" s="487"/>
      <c r="M142" s="487"/>
      <c r="N142" s="487"/>
      <c r="O142" s="487"/>
      <c r="P142" s="487"/>
      <c r="Q142" s="487"/>
      <c r="R142" s="488"/>
      <c r="S142" s="485"/>
      <c r="T142" s="485"/>
      <c r="U142" s="485"/>
      <c r="V142" s="485"/>
      <c r="W142" s="485"/>
      <c r="X142" s="485"/>
      <c r="Y142" s="486"/>
    </row>
    <row r="143" spans="1:25" ht="20.25" customHeight="1" thickBot="1">
      <c r="A143" s="489"/>
      <c r="B143" s="487"/>
      <c r="C143" s="487"/>
      <c r="D143" s="487"/>
      <c r="E143" s="487"/>
      <c r="F143" s="487"/>
      <c r="G143" s="115" t="s">
        <v>1312</v>
      </c>
      <c r="H143" s="115" t="s">
        <v>1313</v>
      </c>
      <c r="I143" s="487"/>
      <c r="J143" s="487"/>
      <c r="K143" s="487"/>
      <c r="L143" s="487"/>
      <c r="M143" s="487"/>
      <c r="N143" s="487"/>
      <c r="O143" s="487"/>
      <c r="P143" s="487"/>
      <c r="Q143" s="487"/>
      <c r="R143" s="488"/>
      <c r="S143" s="115" t="s">
        <v>1312</v>
      </c>
      <c r="T143" s="115" t="s">
        <v>1313</v>
      </c>
      <c r="U143" s="115" t="s">
        <v>1314</v>
      </c>
      <c r="V143" s="115" t="s">
        <v>1315</v>
      </c>
      <c r="W143" s="115" t="s">
        <v>1314</v>
      </c>
      <c r="X143" s="115" t="s">
        <v>1315</v>
      </c>
      <c r="Y143" s="486"/>
    </row>
    <row r="144" spans="1:25" ht="10.5">
      <c r="A144" s="76">
        <v>1</v>
      </c>
      <c r="B144" s="76" t="s">
        <v>1710</v>
      </c>
      <c r="C144" s="76" t="s">
        <v>1711</v>
      </c>
      <c r="D144" s="76" t="s">
        <v>1712</v>
      </c>
      <c r="E144" s="76" t="s">
        <v>1713</v>
      </c>
      <c r="F144" s="76" t="s">
        <v>1320</v>
      </c>
      <c r="G144" s="76" t="s">
        <v>1677</v>
      </c>
      <c r="H144" s="76" t="s">
        <v>1677</v>
      </c>
      <c r="I144" s="76">
        <v>1498</v>
      </c>
      <c r="J144" s="76">
        <v>1999</v>
      </c>
      <c r="K144" s="175">
        <v>36370</v>
      </c>
      <c r="L144" s="175">
        <v>39684</v>
      </c>
      <c r="M144" s="76">
        <v>5</v>
      </c>
      <c r="N144" s="76" t="s">
        <v>1677</v>
      </c>
      <c r="O144" s="76">
        <v>1595</v>
      </c>
      <c r="P144" s="76" t="s">
        <v>1714</v>
      </c>
      <c r="Q144" s="76" t="s">
        <v>1677</v>
      </c>
      <c r="R144" s="206">
        <v>6500</v>
      </c>
      <c r="S144" s="76" t="s">
        <v>1677</v>
      </c>
      <c r="T144" s="76" t="s">
        <v>1677</v>
      </c>
      <c r="U144" s="366">
        <v>40023</v>
      </c>
      <c r="V144" s="366">
        <v>40387</v>
      </c>
      <c r="W144" s="366">
        <v>40023</v>
      </c>
      <c r="X144" s="366">
        <v>40387</v>
      </c>
      <c r="Y144" s="176"/>
    </row>
    <row r="145" spans="1:25" ht="10.5">
      <c r="A145" s="78">
        <v>2</v>
      </c>
      <c r="B145" s="78" t="s">
        <v>1715</v>
      </c>
      <c r="C145" s="78" t="s">
        <v>1716</v>
      </c>
      <c r="D145" s="78" t="s">
        <v>1717</v>
      </c>
      <c r="E145" s="78" t="s">
        <v>1718</v>
      </c>
      <c r="F145" s="78" t="s">
        <v>1320</v>
      </c>
      <c r="G145" s="78" t="s">
        <v>1677</v>
      </c>
      <c r="H145" s="78" t="s">
        <v>1677</v>
      </c>
      <c r="I145" s="78">
        <v>1108</v>
      </c>
      <c r="J145" s="78">
        <v>2004</v>
      </c>
      <c r="K145" s="177">
        <v>38189</v>
      </c>
      <c r="L145" s="177">
        <v>40014</v>
      </c>
      <c r="M145" s="78">
        <v>5</v>
      </c>
      <c r="N145" s="78" t="s">
        <v>1677</v>
      </c>
      <c r="O145" s="78">
        <v>1255</v>
      </c>
      <c r="P145" s="78" t="s">
        <v>1719</v>
      </c>
      <c r="Q145" s="78" t="s">
        <v>1677</v>
      </c>
      <c r="R145" s="206">
        <v>13000</v>
      </c>
      <c r="S145" s="78" t="s">
        <v>1677</v>
      </c>
      <c r="T145" s="78" t="s">
        <v>1677</v>
      </c>
      <c r="U145" s="367">
        <v>40015</v>
      </c>
      <c r="V145" s="367">
        <v>40379</v>
      </c>
      <c r="W145" s="367">
        <v>40015</v>
      </c>
      <c r="X145" s="367">
        <v>40379</v>
      </c>
      <c r="Y145" s="158"/>
    </row>
    <row r="146" spans="1:25" ht="10.5">
      <c r="A146" s="78">
        <v>3</v>
      </c>
      <c r="B146" s="78" t="s">
        <v>1715</v>
      </c>
      <c r="C146" s="78" t="s">
        <v>1720</v>
      </c>
      <c r="D146" s="78" t="s">
        <v>1721</v>
      </c>
      <c r="E146" s="78" t="s">
        <v>1722</v>
      </c>
      <c r="F146" s="78" t="s">
        <v>1320</v>
      </c>
      <c r="G146" s="78" t="s">
        <v>1677</v>
      </c>
      <c r="H146" s="78" t="s">
        <v>1677</v>
      </c>
      <c r="I146" s="78">
        <v>899</v>
      </c>
      <c r="J146" s="78">
        <v>2002</v>
      </c>
      <c r="K146" s="177">
        <v>37333</v>
      </c>
      <c r="L146" s="177">
        <v>39886</v>
      </c>
      <c r="M146" s="78">
        <v>5</v>
      </c>
      <c r="N146" s="78" t="s">
        <v>1677</v>
      </c>
      <c r="O146" s="78">
        <v>1190</v>
      </c>
      <c r="P146" s="78" t="s">
        <v>1723</v>
      </c>
      <c r="Q146" s="78" t="s">
        <v>1677</v>
      </c>
      <c r="R146" s="206">
        <v>7600</v>
      </c>
      <c r="S146" s="78" t="s">
        <v>1677</v>
      </c>
      <c r="T146" s="78" t="s">
        <v>1677</v>
      </c>
      <c r="U146" s="367">
        <v>39891</v>
      </c>
      <c r="V146" s="367">
        <v>40255</v>
      </c>
      <c r="W146" s="367">
        <v>39891</v>
      </c>
      <c r="X146" s="367">
        <v>40255</v>
      </c>
      <c r="Y146" s="158"/>
    </row>
    <row r="147" spans="1:25" ht="10.5">
      <c r="A147" s="78">
        <v>4</v>
      </c>
      <c r="B147" s="78" t="s">
        <v>1715</v>
      </c>
      <c r="C147" s="78" t="s">
        <v>1724</v>
      </c>
      <c r="D147" s="78" t="s">
        <v>1725</v>
      </c>
      <c r="E147" s="78" t="s">
        <v>1726</v>
      </c>
      <c r="F147" s="78" t="s">
        <v>1320</v>
      </c>
      <c r="G147" s="78" t="s">
        <v>1677</v>
      </c>
      <c r="H147" s="78" t="s">
        <v>1677</v>
      </c>
      <c r="I147" s="78">
        <v>899</v>
      </c>
      <c r="J147" s="78">
        <v>2001</v>
      </c>
      <c r="K147" s="177">
        <v>37165</v>
      </c>
      <c r="L147" s="177">
        <v>39736</v>
      </c>
      <c r="M147" s="78">
        <v>5</v>
      </c>
      <c r="N147" s="78" t="s">
        <v>1677</v>
      </c>
      <c r="O147" s="78">
        <v>1200</v>
      </c>
      <c r="P147" s="78" t="s">
        <v>1727</v>
      </c>
      <c r="Q147" s="78" t="s">
        <v>1677</v>
      </c>
      <c r="R147" s="206">
        <v>4900</v>
      </c>
      <c r="S147" s="78" t="s">
        <v>1677</v>
      </c>
      <c r="T147" s="78" t="s">
        <v>1677</v>
      </c>
      <c r="U147" s="367">
        <v>40087</v>
      </c>
      <c r="V147" s="367">
        <v>40452</v>
      </c>
      <c r="W147" s="367">
        <v>40087</v>
      </c>
      <c r="X147" s="367">
        <v>40452</v>
      </c>
      <c r="Y147" s="158"/>
    </row>
    <row r="148" spans="1:25" ht="10.5">
      <c r="A148" s="78">
        <v>5</v>
      </c>
      <c r="B148" s="78" t="s">
        <v>1715</v>
      </c>
      <c r="C148" s="78" t="s">
        <v>1720</v>
      </c>
      <c r="D148" s="78" t="s">
        <v>1728</v>
      </c>
      <c r="E148" s="78" t="s">
        <v>1729</v>
      </c>
      <c r="F148" s="78" t="s">
        <v>1320</v>
      </c>
      <c r="G148" s="78" t="s">
        <v>1677</v>
      </c>
      <c r="H148" s="78" t="s">
        <v>1677</v>
      </c>
      <c r="I148" s="78">
        <v>899</v>
      </c>
      <c r="J148" s="78">
        <v>2002</v>
      </c>
      <c r="K148" s="177">
        <v>37333</v>
      </c>
      <c r="L148" s="177">
        <v>39886</v>
      </c>
      <c r="M148" s="78">
        <v>5</v>
      </c>
      <c r="N148" s="78" t="s">
        <v>1677</v>
      </c>
      <c r="O148" s="78">
        <v>1190</v>
      </c>
      <c r="P148" s="78" t="s">
        <v>1730</v>
      </c>
      <c r="Q148" s="78" t="s">
        <v>1677</v>
      </c>
      <c r="R148" s="206">
        <v>6600</v>
      </c>
      <c r="S148" s="78" t="s">
        <v>1677</v>
      </c>
      <c r="T148" s="78" t="s">
        <v>1677</v>
      </c>
      <c r="U148" s="367">
        <v>39891</v>
      </c>
      <c r="V148" s="367">
        <v>40255</v>
      </c>
      <c r="W148" s="367">
        <v>39891</v>
      </c>
      <c r="X148" s="367">
        <v>40255</v>
      </c>
      <c r="Y148" s="158"/>
    </row>
    <row r="149" spans="1:25" ht="10.5">
      <c r="A149" s="78">
        <v>6</v>
      </c>
      <c r="B149" s="78" t="s">
        <v>1710</v>
      </c>
      <c r="C149" s="78" t="s">
        <v>1731</v>
      </c>
      <c r="D149" s="78" t="s">
        <v>1732</v>
      </c>
      <c r="E149" s="78" t="s">
        <v>1733</v>
      </c>
      <c r="F149" s="78" t="s">
        <v>1734</v>
      </c>
      <c r="G149" s="78" t="s">
        <v>1677</v>
      </c>
      <c r="H149" s="78" t="s">
        <v>1677</v>
      </c>
      <c r="I149" s="78">
        <v>2417</v>
      </c>
      <c r="J149" s="78">
        <v>1999</v>
      </c>
      <c r="K149" s="177">
        <v>36461</v>
      </c>
      <c r="L149" s="177">
        <v>39737</v>
      </c>
      <c r="M149" s="78">
        <v>9</v>
      </c>
      <c r="N149" s="78">
        <v>900</v>
      </c>
      <c r="O149" s="78">
        <v>2900</v>
      </c>
      <c r="P149" s="78">
        <v>197579</v>
      </c>
      <c r="Q149" s="78" t="s">
        <v>1677</v>
      </c>
      <c r="R149" s="206">
        <v>10000</v>
      </c>
      <c r="S149" s="78" t="s">
        <v>1677</v>
      </c>
      <c r="T149" s="78" t="s">
        <v>1677</v>
      </c>
      <c r="U149" s="367">
        <v>40114</v>
      </c>
      <c r="V149" s="367">
        <v>40478</v>
      </c>
      <c r="W149" s="367">
        <v>40114</v>
      </c>
      <c r="X149" s="367">
        <v>40478</v>
      </c>
      <c r="Y149" s="158"/>
    </row>
    <row r="150" spans="1:25" ht="10.5">
      <c r="A150" s="78">
        <v>7</v>
      </c>
      <c r="B150" s="78" t="s">
        <v>1710</v>
      </c>
      <c r="C150" s="78" t="s">
        <v>1735</v>
      </c>
      <c r="D150" s="78" t="s">
        <v>1736</v>
      </c>
      <c r="E150" s="78" t="s">
        <v>1737</v>
      </c>
      <c r="F150" s="78" t="s">
        <v>1734</v>
      </c>
      <c r="G150" s="78" t="s">
        <v>1677</v>
      </c>
      <c r="H150" s="78" t="s">
        <v>1677</v>
      </c>
      <c r="I150" s="78">
        <v>2417</v>
      </c>
      <c r="J150" s="78">
        <v>2000</v>
      </c>
      <c r="K150" s="177">
        <v>36692</v>
      </c>
      <c r="L150" s="177">
        <v>40003</v>
      </c>
      <c r="M150" s="78">
        <v>9</v>
      </c>
      <c r="N150" s="78">
        <v>900</v>
      </c>
      <c r="O150" s="78">
        <v>2900</v>
      </c>
      <c r="P150" s="78">
        <v>203511</v>
      </c>
      <c r="Q150" s="78" t="s">
        <v>1677</v>
      </c>
      <c r="R150" s="206">
        <v>13900</v>
      </c>
      <c r="S150" s="78" t="s">
        <v>1677</v>
      </c>
      <c r="T150" s="78" t="s">
        <v>1677</v>
      </c>
      <c r="U150" s="367">
        <v>39979</v>
      </c>
      <c r="V150" s="367">
        <v>40343</v>
      </c>
      <c r="W150" s="367">
        <v>39979</v>
      </c>
      <c r="X150" s="367">
        <v>40343</v>
      </c>
      <c r="Y150" s="158"/>
    </row>
    <row r="151" spans="1:25" ht="10.5">
      <c r="A151" s="78">
        <v>8</v>
      </c>
      <c r="B151" s="78" t="s">
        <v>1738</v>
      </c>
      <c r="C151" s="78" t="s">
        <v>1739</v>
      </c>
      <c r="D151" s="78" t="s">
        <v>1740</v>
      </c>
      <c r="E151" s="78" t="s">
        <v>1741</v>
      </c>
      <c r="F151" s="78" t="s">
        <v>1734</v>
      </c>
      <c r="G151" s="78" t="s">
        <v>1677</v>
      </c>
      <c r="H151" s="78" t="s">
        <v>1677</v>
      </c>
      <c r="I151" s="78">
        <v>2299</v>
      </c>
      <c r="J151" s="78">
        <v>1999</v>
      </c>
      <c r="K151" s="177">
        <v>39216</v>
      </c>
      <c r="L151" s="177">
        <v>39927</v>
      </c>
      <c r="M151" s="78">
        <v>3</v>
      </c>
      <c r="N151" s="78">
        <v>1050</v>
      </c>
      <c r="O151" s="78">
        <v>3200</v>
      </c>
      <c r="P151" s="78" t="s">
        <v>1742</v>
      </c>
      <c r="Q151" s="78" t="s">
        <v>1677</v>
      </c>
      <c r="R151" s="206">
        <v>33600</v>
      </c>
      <c r="S151" s="78" t="s">
        <v>1677</v>
      </c>
      <c r="T151" s="78" t="s">
        <v>1677</v>
      </c>
      <c r="U151" s="367">
        <v>39943</v>
      </c>
      <c r="V151" s="367">
        <v>40305</v>
      </c>
      <c r="W151" s="367">
        <v>39943</v>
      </c>
      <c r="X151" s="367">
        <v>40305</v>
      </c>
      <c r="Y151" s="158"/>
    </row>
    <row r="152" spans="1:25" ht="10.5">
      <c r="A152" s="78">
        <v>9</v>
      </c>
      <c r="B152" s="78" t="s">
        <v>1738</v>
      </c>
      <c r="C152" s="78" t="s">
        <v>1720</v>
      </c>
      <c r="D152" s="78" t="s">
        <v>1743</v>
      </c>
      <c r="E152" s="78" t="s">
        <v>1744</v>
      </c>
      <c r="F152" s="78" t="s">
        <v>1734</v>
      </c>
      <c r="G152" s="78" t="s">
        <v>1677</v>
      </c>
      <c r="H152" s="78" t="s">
        <v>1677</v>
      </c>
      <c r="I152" s="78">
        <v>2299</v>
      </c>
      <c r="J152" s="78">
        <v>2000</v>
      </c>
      <c r="K152" s="177">
        <v>36642</v>
      </c>
      <c r="L152" s="177">
        <v>39893</v>
      </c>
      <c r="M152" s="78">
        <v>7</v>
      </c>
      <c r="N152" s="78">
        <v>1050</v>
      </c>
      <c r="O152" s="78">
        <v>3200</v>
      </c>
      <c r="P152" s="78">
        <v>186540</v>
      </c>
      <c r="Q152" s="78" t="s">
        <v>1677</v>
      </c>
      <c r="R152" s="206">
        <v>37000</v>
      </c>
      <c r="S152" s="78" t="s">
        <v>1677</v>
      </c>
      <c r="T152" s="78" t="s">
        <v>1677</v>
      </c>
      <c r="U152" s="367">
        <v>39943</v>
      </c>
      <c r="V152" s="367">
        <v>40307</v>
      </c>
      <c r="W152" s="367">
        <v>39943</v>
      </c>
      <c r="X152" s="367">
        <v>40307</v>
      </c>
      <c r="Y152" s="158"/>
    </row>
    <row r="153" spans="1:25" ht="10.5">
      <c r="A153" s="78">
        <v>10</v>
      </c>
      <c r="B153" s="78" t="s">
        <v>1745</v>
      </c>
      <c r="C153" s="78" t="s">
        <v>1746</v>
      </c>
      <c r="D153" s="78" t="s">
        <v>1747</v>
      </c>
      <c r="E153" s="78" t="s">
        <v>1748</v>
      </c>
      <c r="F153" s="78" t="s">
        <v>1749</v>
      </c>
      <c r="G153" s="78" t="s">
        <v>1677</v>
      </c>
      <c r="H153" s="78" t="s">
        <v>1677</v>
      </c>
      <c r="I153" s="78">
        <v>9572</v>
      </c>
      <c r="J153" s="78">
        <v>1994</v>
      </c>
      <c r="K153" s="177">
        <v>39506</v>
      </c>
      <c r="L153" s="177">
        <v>39862</v>
      </c>
      <c r="M153" s="78">
        <v>2</v>
      </c>
      <c r="N153" s="78">
        <v>7920</v>
      </c>
      <c r="O153" s="78">
        <v>18000</v>
      </c>
      <c r="P153" s="78" t="s">
        <v>1750</v>
      </c>
      <c r="Q153" s="78" t="s">
        <v>1677</v>
      </c>
      <c r="R153" s="206">
        <v>52800</v>
      </c>
      <c r="S153" s="78" t="s">
        <v>1677</v>
      </c>
      <c r="T153" s="78" t="s">
        <v>1677</v>
      </c>
      <c r="U153" s="367">
        <v>39864</v>
      </c>
      <c r="V153" s="367">
        <v>40228</v>
      </c>
      <c r="W153" s="367">
        <v>39864</v>
      </c>
      <c r="X153" s="367">
        <v>40228</v>
      </c>
      <c r="Y153" s="158"/>
    </row>
    <row r="154" spans="1:25" ht="10.5">
      <c r="A154" s="78">
        <v>11</v>
      </c>
      <c r="B154" s="78" t="s">
        <v>1751</v>
      </c>
      <c r="C154" s="78" t="s">
        <v>1752</v>
      </c>
      <c r="D154" s="78" t="s">
        <v>1753</v>
      </c>
      <c r="E154" s="78" t="s">
        <v>1754</v>
      </c>
      <c r="F154" s="78" t="s">
        <v>1749</v>
      </c>
      <c r="G154" s="78" t="s">
        <v>1677</v>
      </c>
      <c r="H154" s="78" t="s">
        <v>1677</v>
      </c>
      <c r="I154" s="78">
        <v>11967</v>
      </c>
      <c r="J154" s="78">
        <v>1993</v>
      </c>
      <c r="K154" s="177">
        <v>34235</v>
      </c>
      <c r="L154" s="177">
        <v>39722</v>
      </c>
      <c r="M154" s="78">
        <v>3</v>
      </c>
      <c r="N154" s="78">
        <v>7360</v>
      </c>
      <c r="O154" s="78">
        <v>18000</v>
      </c>
      <c r="P154" s="78">
        <v>591750</v>
      </c>
      <c r="Q154" s="78" t="s">
        <v>1677</v>
      </c>
      <c r="R154" s="206">
        <v>35100</v>
      </c>
      <c r="S154" s="78" t="s">
        <v>1677</v>
      </c>
      <c r="T154" s="78" t="s">
        <v>1677</v>
      </c>
      <c r="U154" s="367">
        <v>40137</v>
      </c>
      <c r="V154" s="367">
        <v>40501</v>
      </c>
      <c r="W154" s="367">
        <v>40137</v>
      </c>
      <c r="X154" s="367">
        <v>40501</v>
      </c>
      <c r="Y154" s="158"/>
    </row>
    <row r="155" spans="1:48" s="286" customFormat="1" ht="10.5">
      <c r="A155" s="78">
        <v>12</v>
      </c>
      <c r="B155" s="78" t="s">
        <v>1755</v>
      </c>
      <c r="C155" s="78" t="s">
        <v>1756</v>
      </c>
      <c r="D155" s="78" t="s">
        <v>1757</v>
      </c>
      <c r="E155" s="78" t="s">
        <v>1758</v>
      </c>
      <c r="F155" s="78" t="s">
        <v>1749</v>
      </c>
      <c r="G155" s="78" t="s">
        <v>1677</v>
      </c>
      <c r="H155" s="78" t="s">
        <v>1677</v>
      </c>
      <c r="I155" s="78">
        <v>4360</v>
      </c>
      <c r="J155" s="78">
        <v>1996</v>
      </c>
      <c r="K155" s="177">
        <v>35326</v>
      </c>
      <c r="L155" s="177">
        <v>39923</v>
      </c>
      <c r="M155" s="78">
        <v>3</v>
      </c>
      <c r="N155" s="78">
        <v>3500</v>
      </c>
      <c r="O155" s="78">
        <v>6900</v>
      </c>
      <c r="P155" s="78" t="s">
        <v>1759</v>
      </c>
      <c r="Q155" s="78" t="s">
        <v>1677</v>
      </c>
      <c r="R155" s="206">
        <v>9300</v>
      </c>
      <c r="S155" s="78" t="s">
        <v>1677</v>
      </c>
      <c r="T155" s="78" t="s">
        <v>1677</v>
      </c>
      <c r="U155" s="367">
        <v>39905</v>
      </c>
      <c r="V155" s="367">
        <v>40497</v>
      </c>
      <c r="W155" s="367">
        <v>39905</v>
      </c>
      <c r="X155" s="367">
        <v>40497</v>
      </c>
      <c r="Y155" s="158"/>
      <c r="Z155" s="368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</row>
    <row r="156" spans="1:25" ht="10.5">
      <c r="A156" s="78">
        <v>13</v>
      </c>
      <c r="B156" s="78" t="s">
        <v>1760</v>
      </c>
      <c r="C156" s="78">
        <v>35509</v>
      </c>
      <c r="D156" s="78" t="s">
        <v>1761</v>
      </c>
      <c r="E156" s="78" t="s">
        <v>1762</v>
      </c>
      <c r="F156" s="78" t="s">
        <v>2154</v>
      </c>
      <c r="G156" s="78" t="s">
        <v>1677</v>
      </c>
      <c r="H156" s="78" t="s">
        <v>1677</v>
      </c>
      <c r="I156" s="78">
        <v>2499</v>
      </c>
      <c r="J156" s="78">
        <v>2000</v>
      </c>
      <c r="K156" s="177">
        <v>36955</v>
      </c>
      <c r="L156" s="177">
        <v>40018</v>
      </c>
      <c r="M156" s="78">
        <v>2</v>
      </c>
      <c r="N156" s="78">
        <v>160</v>
      </c>
      <c r="O156" s="78">
        <v>3500</v>
      </c>
      <c r="P156" s="78" t="s">
        <v>1763</v>
      </c>
      <c r="Q156" s="78" t="s">
        <v>1677</v>
      </c>
      <c r="R156" s="206">
        <v>35000</v>
      </c>
      <c r="S156" s="78" t="s">
        <v>1677</v>
      </c>
      <c r="T156" s="78" t="s">
        <v>1677</v>
      </c>
      <c r="U156" s="367">
        <v>40017</v>
      </c>
      <c r="V156" s="367">
        <v>40381</v>
      </c>
      <c r="W156" s="367">
        <v>40017</v>
      </c>
      <c r="X156" s="367">
        <v>40381</v>
      </c>
      <c r="Y156" s="158"/>
    </row>
    <row r="157" spans="1:25" ht="10.5">
      <c r="A157" s="78">
        <v>14</v>
      </c>
      <c r="B157" s="78" t="s">
        <v>1764</v>
      </c>
      <c r="C157" s="78" t="s">
        <v>1765</v>
      </c>
      <c r="D157" s="78">
        <v>3219</v>
      </c>
      <c r="E157" s="78" t="s">
        <v>1766</v>
      </c>
      <c r="F157" s="78" t="s">
        <v>2155</v>
      </c>
      <c r="G157" s="78" t="s">
        <v>1677</v>
      </c>
      <c r="H157" s="78" t="s">
        <v>1677</v>
      </c>
      <c r="I157" s="78">
        <v>3000</v>
      </c>
      <c r="J157" s="78">
        <v>2001</v>
      </c>
      <c r="K157" s="177">
        <v>37062</v>
      </c>
      <c r="L157" s="177">
        <v>40382</v>
      </c>
      <c r="M157" s="78">
        <v>0</v>
      </c>
      <c r="N157" s="78" t="s">
        <v>1677</v>
      </c>
      <c r="O157" s="78">
        <v>3900</v>
      </c>
      <c r="P157" s="78" t="s">
        <v>1767</v>
      </c>
      <c r="Q157" s="78" t="s">
        <v>1677</v>
      </c>
      <c r="R157" s="206"/>
      <c r="S157" s="78" t="s">
        <v>1677</v>
      </c>
      <c r="T157" s="78" t="s">
        <v>1677</v>
      </c>
      <c r="U157" s="367">
        <v>39985</v>
      </c>
      <c r="V157" s="367">
        <v>40349</v>
      </c>
      <c r="W157" s="367">
        <v>39985</v>
      </c>
      <c r="X157" s="367">
        <v>40349</v>
      </c>
      <c r="Y157" s="158"/>
    </row>
    <row r="158" spans="1:25" ht="10.5">
      <c r="A158" s="78">
        <v>15</v>
      </c>
      <c r="B158" s="78" t="s">
        <v>1254</v>
      </c>
      <c r="C158" s="78">
        <v>3512</v>
      </c>
      <c r="D158" s="78">
        <v>71289</v>
      </c>
      <c r="E158" s="78" t="s">
        <v>1768</v>
      </c>
      <c r="F158" s="78" t="s">
        <v>2155</v>
      </c>
      <c r="G158" s="78" t="s">
        <v>1677</v>
      </c>
      <c r="H158" s="78" t="s">
        <v>1677</v>
      </c>
      <c r="I158" s="78">
        <v>2502</v>
      </c>
      <c r="J158" s="78">
        <v>1993</v>
      </c>
      <c r="K158" s="177">
        <v>34120</v>
      </c>
      <c r="L158" s="177">
        <v>40124</v>
      </c>
      <c r="M158" s="78">
        <v>1</v>
      </c>
      <c r="N158" s="78">
        <v>7500</v>
      </c>
      <c r="O158" s="78">
        <v>3300</v>
      </c>
      <c r="P158" s="78" t="s">
        <v>1769</v>
      </c>
      <c r="Q158" s="78" t="s">
        <v>1677</v>
      </c>
      <c r="R158" s="207">
        <v>17000</v>
      </c>
      <c r="S158" s="78" t="s">
        <v>1677</v>
      </c>
      <c r="T158" s="78" t="s">
        <v>1677</v>
      </c>
      <c r="U158" s="367">
        <v>39814</v>
      </c>
      <c r="V158" s="367">
        <v>40178</v>
      </c>
      <c r="W158" s="367">
        <v>39814</v>
      </c>
      <c r="X158" s="367">
        <v>40178</v>
      </c>
      <c r="Y158" s="158"/>
    </row>
    <row r="159" spans="1:25" ht="10.5">
      <c r="A159" s="78">
        <v>16</v>
      </c>
      <c r="B159" s="78" t="s">
        <v>1764</v>
      </c>
      <c r="C159" s="78" t="s">
        <v>1770</v>
      </c>
      <c r="D159" s="78" t="s">
        <v>1771</v>
      </c>
      <c r="E159" s="78" t="s">
        <v>1772</v>
      </c>
      <c r="F159" s="78" t="s">
        <v>2155</v>
      </c>
      <c r="G159" s="78" t="s">
        <v>1677</v>
      </c>
      <c r="H159" s="78" t="s">
        <v>1677</v>
      </c>
      <c r="I159" s="78">
        <v>4000</v>
      </c>
      <c r="J159" s="78">
        <v>2007</v>
      </c>
      <c r="K159" s="177">
        <v>39211</v>
      </c>
      <c r="L159" s="177">
        <v>40306</v>
      </c>
      <c r="M159" s="78">
        <v>2</v>
      </c>
      <c r="N159" s="78" t="s">
        <v>1677</v>
      </c>
      <c r="O159" s="78">
        <v>7200</v>
      </c>
      <c r="P159" s="78" t="s">
        <v>1773</v>
      </c>
      <c r="Q159" s="78" t="s">
        <v>1677</v>
      </c>
      <c r="R159" s="207">
        <v>157000</v>
      </c>
      <c r="S159" s="78" t="s">
        <v>1677</v>
      </c>
      <c r="T159" s="78" t="s">
        <v>1677</v>
      </c>
      <c r="U159" s="367">
        <v>39943</v>
      </c>
      <c r="V159" s="367">
        <v>40307</v>
      </c>
      <c r="W159" s="367">
        <v>39943</v>
      </c>
      <c r="X159" s="367">
        <v>40307</v>
      </c>
      <c r="Y159" s="158"/>
    </row>
    <row r="160" spans="1:25" ht="10.5">
      <c r="A160" s="78">
        <v>17</v>
      </c>
      <c r="B160" s="78" t="s">
        <v>1764</v>
      </c>
      <c r="C160" s="78" t="s">
        <v>1770</v>
      </c>
      <c r="D160" s="78" t="s">
        <v>1774</v>
      </c>
      <c r="E160" s="78" t="s">
        <v>1775</v>
      </c>
      <c r="F160" s="78" t="s">
        <v>2155</v>
      </c>
      <c r="G160" s="78" t="s">
        <v>1677</v>
      </c>
      <c r="H160" s="78" t="s">
        <v>1677</v>
      </c>
      <c r="I160" s="78">
        <v>4000</v>
      </c>
      <c r="J160" s="78">
        <v>2007</v>
      </c>
      <c r="K160" s="177">
        <v>39414</v>
      </c>
      <c r="L160" s="177">
        <v>40509</v>
      </c>
      <c r="M160" s="78">
        <v>2</v>
      </c>
      <c r="N160" s="78" t="s">
        <v>1677</v>
      </c>
      <c r="O160" s="78">
        <v>7200</v>
      </c>
      <c r="P160" s="78" t="s">
        <v>1776</v>
      </c>
      <c r="Q160" s="78" t="s">
        <v>1677</v>
      </c>
      <c r="R160" s="207">
        <v>164000</v>
      </c>
      <c r="S160" s="78" t="s">
        <v>1677</v>
      </c>
      <c r="T160" s="78" t="s">
        <v>1677</v>
      </c>
      <c r="U160" s="367">
        <v>40148</v>
      </c>
      <c r="V160" s="367">
        <v>40509</v>
      </c>
      <c r="W160" s="367">
        <v>40148</v>
      </c>
      <c r="X160" s="367">
        <v>40509</v>
      </c>
      <c r="Y160" s="158"/>
    </row>
    <row r="161" spans="1:25" ht="10.5">
      <c r="A161" s="78">
        <v>18</v>
      </c>
      <c r="B161" s="78" t="s">
        <v>1777</v>
      </c>
      <c r="C161" s="78">
        <v>5430</v>
      </c>
      <c r="D161" s="78">
        <v>430</v>
      </c>
      <c r="E161" s="78" t="s">
        <v>1778</v>
      </c>
      <c r="F161" s="78" t="s">
        <v>2155</v>
      </c>
      <c r="G161" s="78" t="s">
        <v>1677</v>
      </c>
      <c r="H161" s="78" t="s">
        <v>1677</v>
      </c>
      <c r="I161" s="78">
        <v>3965</v>
      </c>
      <c r="J161" s="78">
        <v>1996</v>
      </c>
      <c r="K161" s="177">
        <v>35192</v>
      </c>
      <c r="L161" s="177">
        <v>40207</v>
      </c>
      <c r="M161" s="78">
        <v>1</v>
      </c>
      <c r="N161" s="78" t="s">
        <v>1677</v>
      </c>
      <c r="O161" s="78">
        <v>4200</v>
      </c>
      <c r="P161" s="78" t="s">
        <v>1779</v>
      </c>
      <c r="Q161" s="78" t="s">
        <v>1677</v>
      </c>
      <c r="R161" s="206">
        <v>22200</v>
      </c>
      <c r="S161" s="78" t="s">
        <v>1677</v>
      </c>
      <c r="T161" s="78" t="s">
        <v>1677</v>
      </c>
      <c r="U161" s="367">
        <v>40003</v>
      </c>
      <c r="V161" s="367">
        <v>40367</v>
      </c>
      <c r="W161" s="367">
        <v>40003</v>
      </c>
      <c r="X161" s="367">
        <v>40367</v>
      </c>
      <c r="Y161" s="158"/>
    </row>
    <row r="162" spans="1:25" ht="10.5">
      <c r="A162" s="78">
        <v>19</v>
      </c>
      <c r="B162" s="78" t="s">
        <v>1254</v>
      </c>
      <c r="C162" s="78" t="s">
        <v>1780</v>
      </c>
      <c r="D162" s="78">
        <v>392558</v>
      </c>
      <c r="E162" s="78" t="s">
        <v>1781</v>
      </c>
      <c r="F162" s="78" t="s">
        <v>2155</v>
      </c>
      <c r="G162" s="78" t="s">
        <v>1677</v>
      </c>
      <c r="H162" s="78" t="s">
        <v>1677</v>
      </c>
      <c r="I162" s="78">
        <v>1960</v>
      </c>
      <c r="J162" s="78">
        <v>1986</v>
      </c>
      <c r="K162" s="177">
        <v>31782</v>
      </c>
      <c r="L162" s="177">
        <v>40278</v>
      </c>
      <c r="M162" s="78">
        <v>1</v>
      </c>
      <c r="N162" s="78">
        <v>5500</v>
      </c>
      <c r="O162" s="78">
        <v>2240</v>
      </c>
      <c r="P162" s="78" t="s">
        <v>1782</v>
      </c>
      <c r="Q162" s="78" t="s">
        <v>1677</v>
      </c>
      <c r="R162" s="206">
        <v>8200</v>
      </c>
      <c r="S162" s="78" t="s">
        <v>1677</v>
      </c>
      <c r="T162" s="78" t="s">
        <v>1677</v>
      </c>
      <c r="U162" s="367">
        <v>39858</v>
      </c>
      <c r="V162" s="367">
        <v>40222</v>
      </c>
      <c r="W162" s="367">
        <v>39858</v>
      </c>
      <c r="X162" s="367">
        <v>40222</v>
      </c>
      <c r="Y162" s="158"/>
    </row>
    <row r="164" spans="1:25" ht="10.5">
      <c r="A164" s="284" t="s">
        <v>530</v>
      </c>
      <c r="B164" s="284"/>
      <c r="C164" s="286"/>
      <c r="D164" s="284"/>
      <c r="E164" s="284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369"/>
      <c r="S164" s="286"/>
      <c r="T164" s="286"/>
      <c r="U164" s="286"/>
      <c r="V164" s="286"/>
      <c r="W164" s="286"/>
      <c r="X164" s="26"/>
      <c r="Y164" s="26"/>
    </row>
    <row r="165" spans="1:5" ht="10.5">
      <c r="A165" s="161"/>
      <c r="B165" s="161"/>
      <c r="C165" s="162"/>
      <c r="D165" s="162"/>
      <c r="E165" s="162"/>
    </row>
    <row r="166" spans="2:25" ht="11.25" thickBot="1">
      <c r="B166" s="163"/>
      <c r="X166" s="481"/>
      <c r="Y166" s="481"/>
    </row>
    <row r="167" spans="1:25" ht="11.25" thickBot="1">
      <c r="A167" s="164"/>
      <c r="B167" s="159"/>
      <c r="C167" s="159"/>
      <c r="D167" s="159"/>
      <c r="E167" s="159"/>
      <c r="F167" s="159"/>
      <c r="G167" s="159"/>
      <c r="H167" s="159"/>
      <c r="I167" s="159" t="s">
        <v>1293</v>
      </c>
      <c r="J167" s="159"/>
      <c r="K167" s="159"/>
      <c r="L167" s="159"/>
      <c r="M167" s="159"/>
      <c r="N167" s="159"/>
      <c r="O167" s="159"/>
      <c r="P167" s="159"/>
      <c r="Q167" s="159"/>
      <c r="R167" s="370"/>
      <c r="S167" s="159"/>
      <c r="T167" s="159"/>
      <c r="U167" s="159"/>
      <c r="V167" s="159"/>
      <c r="W167" s="159"/>
      <c r="X167" s="159"/>
      <c r="Y167" s="160"/>
    </row>
    <row r="168" spans="1:48" s="286" customFormat="1" ht="10.5">
      <c r="A168" s="482" t="s">
        <v>1170</v>
      </c>
      <c r="B168" s="469" t="s">
        <v>1294</v>
      </c>
      <c r="C168" s="469" t="s">
        <v>1295</v>
      </c>
      <c r="D168" s="469" t="s">
        <v>1296</v>
      </c>
      <c r="E168" s="469" t="s">
        <v>1297</v>
      </c>
      <c r="F168" s="469" t="s">
        <v>1298</v>
      </c>
      <c r="G168" s="478" t="s">
        <v>1299</v>
      </c>
      <c r="H168" s="478"/>
      <c r="I168" s="469" t="s">
        <v>1300</v>
      </c>
      <c r="J168" s="469" t="s">
        <v>1301</v>
      </c>
      <c r="K168" s="469" t="s">
        <v>1302</v>
      </c>
      <c r="L168" s="469" t="s">
        <v>1303</v>
      </c>
      <c r="M168" s="469" t="s">
        <v>1304</v>
      </c>
      <c r="N168" s="469" t="s">
        <v>1305</v>
      </c>
      <c r="O168" s="469" t="s">
        <v>1306</v>
      </c>
      <c r="P168" s="469" t="s">
        <v>1307</v>
      </c>
      <c r="Q168" s="469" t="s">
        <v>1308</v>
      </c>
      <c r="R168" s="472" t="s">
        <v>49</v>
      </c>
      <c r="S168" s="478" t="s">
        <v>1309</v>
      </c>
      <c r="T168" s="478"/>
      <c r="U168" s="479" t="s">
        <v>1310</v>
      </c>
      <c r="V168" s="480"/>
      <c r="W168" s="479" t="s">
        <v>1311</v>
      </c>
      <c r="X168" s="480"/>
      <c r="Y168" s="466" t="s">
        <v>50</v>
      </c>
      <c r="Z168" s="368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</row>
    <row r="169" spans="1:25" ht="10.5">
      <c r="A169" s="483"/>
      <c r="B169" s="469"/>
      <c r="C169" s="469"/>
      <c r="D169" s="469"/>
      <c r="E169" s="469"/>
      <c r="F169" s="469"/>
      <c r="G169" s="393"/>
      <c r="H169" s="393"/>
      <c r="I169" s="469"/>
      <c r="J169" s="469"/>
      <c r="K169" s="469"/>
      <c r="L169" s="469"/>
      <c r="M169" s="469"/>
      <c r="N169" s="469"/>
      <c r="O169" s="469"/>
      <c r="P169" s="469"/>
      <c r="Q169" s="469"/>
      <c r="R169" s="472"/>
      <c r="S169" s="393"/>
      <c r="T169" s="393"/>
      <c r="U169" s="463"/>
      <c r="V169" s="464"/>
      <c r="W169" s="463"/>
      <c r="X169" s="464"/>
      <c r="Y169" s="466"/>
    </row>
    <row r="170" spans="1:25" ht="11.25" thickBot="1">
      <c r="A170" s="484"/>
      <c r="B170" s="470"/>
      <c r="C170" s="470"/>
      <c r="D170" s="470"/>
      <c r="E170" s="470"/>
      <c r="F170" s="470"/>
      <c r="G170" s="97" t="s">
        <v>1312</v>
      </c>
      <c r="H170" s="97" t="s">
        <v>1313</v>
      </c>
      <c r="I170" s="470"/>
      <c r="J170" s="470"/>
      <c r="K170" s="470"/>
      <c r="L170" s="470"/>
      <c r="M170" s="470"/>
      <c r="N170" s="470"/>
      <c r="O170" s="470"/>
      <c r="P170" s="470"/>
      <c r="Q170" s="470"/>
      <c r="R170" s="473"/>
      <c r="S170" s="97" t="s">
        <v>1312</v>
      </c>
      <c r="T170" s="97" t="s">
        <v>1313</v>
      </c>
      <c r="U170" s="97" t="s">
        <v>1314</v>
      </c>
      <c r="V170" s="97" t="s">
        <v>1315</v>
      </c>
      <c r="W170" s="97" t="s">
        <v>1314</v>
      </c>
      <c r="X170" s="97" t="s">
        <v>1315</v>
      </c>
      <c r="Y170" s="467"/>
    </row>
    <row r="171" spans="1:25" ht="10.5">
      <c r="A171" s="38">
        <v>1</v>
      </c>
      <c r="B171" s="38" t="s">
        <v>315</v>
      </c>
      <c r="C171" s="38" t="s">
        <v>316</v>
      </c>
      <c r="D171" s="38">
        <v>19894986</v>
      </c>
      <c r="E171" s="38" t="s">
        <v>317</v>
      </c>
      <c r="F171" s="38" t="s">
        <v>1320</v>
      </c>
      <c r="G171" s="38"/>
      <c r="H171" s="38"/>
      <c r="I171" s="38">
        <v>652</v>
      </c>
      <c r="J171" s="38">
        <v>1992</v>
      </c>
      <c r="K171" s="38" t="s">
        <v>318</v>
      </c>
      <c r="L171" s="38" t="s">
        <v>319</v>
      </c>
      <c r="M171" s="38">
        <v>4</v>
      </c>
      <c r="N171" s="38"/>
      <c r="O171" s="38">
        <v>920</v>
      </c>
      <c r="P171" s="38">
        <v>12425</v>
      </c>
      <c r="Q171" s="38"/>
      <c r="R171" s="201"/>
      <c r="S171" s="38"/>
      <c r="T171" s="38"/>
      <c r="U171" s="38" t="s">
        <v>2232</v>
      </c>
      <c r="V171" s="38" t="s">
        <v>2238</v>
      </c>
      <c r="W171" s="38"/>
      <c r="X171" s="38"/>
      <c r="Y171" s="168"/>
    </row>
    <row r="172" spans="1:25" ht="10.5">
      <c r="A172" s="17">
        <v>2</v>
      </c>
      <c r="B172" s="17" t="s">
        <v>315</v>
      </c>
      <c r="C172" s="17" t="s">
        <v>320</v>
      </c>
      <c r="D172" s="17" t="s">
        <v>321</v>
      </c>
      <c r="E172" s="17" t="s">
        <v>322</v>
      </c>
      <c r="F172" s="17" t="s">
        <v>1320</v>
      </c>
      <c r="G172" s="17"/>
      <c r="H172" s="17"/>
      <c r="I172" s="17" t="s">
        <v>323</v>
      </c>
      <c r="J172" s="17">
        <v>2000</v>
      </c>
      <c r="K172" s="17" t="s">
        <v>324</v>
      </c>
      <c r="L172" s="17" t="s">
        <v>325</v>
      </c>
      <c r="M172" s="17">
        <v>5</v>
      </c>
      <c r="N172" s="17"/>
      <c r="O172" s="17">
        <v>1200</v>
      </c>
      <c r="P172" s="17">
        <v>141474</v>
      </c>
      <c r="Q172" s="17"/>
      <c r="R172" s="201">
        <v>17500</v>
      </c>
      <c r="S172" s="17"/>
      <c r="T172" s="17"/>
      <c r="U172" s="17" t="s">
        <v>2258</v>
      </c>
      <c r="V172" s="17" t="s">
        <v>2259</v>
      </c>
      <c r="W172" s="17" t="s">
        <v>2258</v>
      </c>
      <c r="X172" s="17" t="s">
        <v>2259</v>
      </c>
      <c r="Y172" s="59"/>
    </row>
    <row r="173" spans="1:25" ht="10.5">
      <c r="A173" s="17">
        <v>3</v>
      </c>
      <c r="B173" s="17" t="s">
        <v>326</v>
      </c>
      <c r="C173" s="17" t="s">
        <v>327</v>
      </c>
      <c r="D173" s="17">
        <v>68218</v>
      </c>
      <c r="E173" s="17" t="s">
        <v>328</v>
      </c>
      <c r="F173" s="17" t="s">
        <v>1944</v>
      </c>
      <c r="G173" s="17"/>
      <c r="H173" s="17"/>
      <c r="I173" s="17">
        <v>2502</v>
      </c>
      <c r="J173" s="17">
        <v>1992</v>
      </c>
      <c r="K173" s="17" t="s">
        <v>329</v>
      </c>
      <c r="L173" s="17" t="s">
        <v>330</v>
      </c>
      <c r="M173" s="17">
        <v>1</v>
      </c>
      <c r="N173" s="17">
        <v>7500</v>
      </c>
      <c r="O173" s="17">
        <v>3300</v>
      </c>
      <c r="P173" s="17">
        <v>2528</v>
      </c>
      <c r="Q173" s="17"/>
      <c r="R173" s="201"/>
      <c r="S173" s="17"/>
      <c r="T173" s="17"/>
      <c r="U173" s="17" t="s">
        <v>2232</v>
      </c>
      <c r="V173" s="17" t="s">
        <v>2238</v>
      </c>
      <c r="W173" s="17"/>
      <c r="X173" s="17"/>
      <c r="Y173" s="59"/>
    </row>
    <row r="174" spans="1:25" ht="10.5">
      <c r="A174" s="17">
        <v>4</v>
      </c>
      <c r="B174" s="17" t="s">
        <v>331</v>
      </c>
      <c r="C174" s="17">
        <v>5320</v>
      </c>
      <c r="D174" s="17">
        <v>284</v>
      </c>
      <c r="E174" s="17" t="s">
        <v>332</v>
      </c>
      <c r="F174" s="17" t="s">
        <v>1944</v>
      </c>
      <c r="G174" s="17"/>
      <c r="H174" s="17"/>
      <c r="I174" s="17">
        <v>1</v>
      </c>
      <c r="J174" s="17">
        <v>1996</v>
      </c>
      <c r="K174" s="17" t="s">
        <v>333</v>
      </c>
      <c r="L174" s="17" t="s">
        <v>334</v>
      </c>
      <c r="M174" s="17">
        <v>1</v>
      </c>
      <c r="N174" s="17">
        <v>8150</v>
      </c>
      <c r="O174" s="17">
        <v>5200</v>
      </c>
      <c r="P174" s="17">
        <v>1924</v>
      </c>
      <c r="Q174" s="17"/>
      <c r="R174" s="201"/>
      <c r="S174" s="17"/>
      <c r="T174" s="17"/>
      <c r="U174" s="17" t="s">
        <v>325</v>
      </c>
      <c r="V174" s="17" t="s">
        <v>2260</v>
      </c>
      <c r="W174" s="17"/>
      <c r="X174" s="17"/>
      <c r="Y174" s="59"/>
    </row>
    <row r="175" spans="1:25" ht="10.5">
      <c r="A175" s="17">
        <v>5</v>
      </c>
      <c r="B175" s="17" t="s">
        <v>1949</v>
      </c>
      <c r="C175" s="17" t="s">
        <v>335</v>
      </c>
      <c r="D175" s="17" t="s">
        <v>336</v>
      </c>
      <c r="E175" s="17" t="s">
        <v>337</v>
      </c>
      <c r="F175" s="17" t="s">
        <v>338</v>
      </c>
      <c r="G175" s="17"/>
      <c r="H175" s="17"/>
      <c r="I175" s="17" t="s">
        <v>339</v>
      </c>
      <c r="J175" s="17">
        <v>1990</v>
      </c>
      <c r="K175" s="17" t="s">
        <v>340</v>
      </c>
      <c r="L175" s="17" t="s">
        <v>341</v>
      </c>
      <c r="M175" s="17" t="s">
        <v>2088</v>
      </c>
      <c r="N175" s="17" t="s">
        <v>339</v>
      </c>
      <c r="O175" s="17">
        <v>4950</v>
      </c>
      <c r="P175" s="17" t="s">
        <v>342</v>
      </c>
      <c r="Q175" s="17"/>
      <c r="R175" s="201"/>
      <c r="S175" s="17"/>
      <c r="T175" s="17"/>
      <c r="U175" s="17" t="s">
        <v>2232</v>
      </c>
      <c r="V175" s="17" t="s">
        <v>2238</v>
      </c>
      <c r="W175" s="17"/>
      <c r="X175" s="17"/>
      <c r="Y175" s="59"/>
    </row>
    <row r="177" spans="1:25" ht="10.5">
      <c r="A177" s="284" t="s">
        <v>347</v>
      </c>
      <c r="B177" s="284"/>
      <c r="C177" s="286"/>
      <c r="D177" s="284"/>
      <c r="E177" s="284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369"/>
      <c r="S177" s="286"/>
      <c r="T177" s="286"/>
      <c r="U177" s="286"/>
      <c r="V177" s="286"/>
      <c r="W177" s="286"/>
      <c r="X177" s="26"/>
      <c r="Y177" s="26"/>
    </row>
    <row r="178" spans="1:5" ht="10.5">
      <c r="A178" s="161"/>
      <c r="B178" s="161"/>
      <c r="C178" s="162"/>
      <c r="D178" s="162"/>
      <c r="E178" s="162"/>
    </row>
    <row r="179" spans="2:25" ht="11.25" thickBot="1">
      <c r="B179" s="163"/>
      <c r="X179" s="481"/>
      <c r="Y179" s="481"/>
    </row>
    <row r="180" spans="1:25" ht="11.25" thickBot="1">
      <c r="A180" s="164"/>
      <c r="B180" s="159"/>
      <c r="C180" s="159"/>
      <c r="D180" s="159"/>
      <c r="E180" s="159"/>
      <c r="F180" s="159"/>
      <c r="G180" s="159"/>
      <c r="H180" s="159"/>
      <c r="I180" s="159" t="s">
        <v>1293</v>
      </c>
      <c r="J180" s="159"/>
      <c r="K180" s="159"/>
      <c r="L180" s="159"/>
      <c r="M180" s="159"/>
      <c r="N180" s="159"/>
      <c r="O180" s="159"/>
      <c r="P180" s="159"/>
      <c r="Q180" s="159"/>
      <c r="R180" s="370"/>
      <c r="S180" s="159"/>
      <c r="T180" s="159"/>
      <c r="U180" s="159"/>
      <c r="V180" s="159"/>
      <c r="W180" s="159"/>
      <c r="X180" s="159"/>
      <c r="Y180" s="160"/>
    </row>
    <row r="181" spans="1:25" ht="10.5">
      <c r="A181" s="482" t="s">
        <v>1170</v>
      </c>
      <c r="B181" s="469" t="s">
        <v>1294</v>
      </c>
      <c r="C181" s="469" t="s">
        <v>1295</v>
      </c>
      <c r="D181" s="469" t="s">
        <v>1296</v>
      </c>
      <c r="E181" s="469" t="s">
        <v>1297</v>
      </c>
      <c r="F181" s="469" t="s">
        <v>1298</v>
      </c>
      <c r="G181" s="478" t="s">
        <v>1299</v>
      </c>
      <c r="H181" s="478"/>
      <c r="I181" s="469" t="s">
        <v>1300</v>
      </c>
      <c r="J181" s="469" t="s">
        <v>1301</v>
      </c>
      <c r="K181" s="469" t="s">
        <v>1302</v>
      </c>
      <c r="L181" s="469" t="s">
        <v>1303</v>
      </c>
      <c r="M181" s="469" t="s">
        <v>1304</v>
      </c>
      <c r="N181" s="469" t="s">
        <v>1305</v>
      </c>
      <c r="O181" s="469" t="s">
        <v>1306</v>
      </c>
      <c r="P181" s="469" t="s">
        <v>1307</v>
      </c>
      <c r="Q181" s="469" t="s">
        <v>1308</v>
      </c>
      <c r="R181" s="472" t="s">
        <v>49</v>
      </c>
      <c r="S181" s="478" t="s">
        <v>1309</v>
      </c>
      <c r="T181" s="478"/>
      <c r="U181" s="479" t="s">
        <v>1310</v>
      </c>
      <c r="V181" s="480"/>
      <c r="W181" s="479" t="s">
        <v>1311</v>
      </c>
      <c r="X181" s="480"/>
      <c r="Y181" s="466" t="s">
        <v>50</v>
      </c>
    </row>
    <row r="182" spans="1:25" ht="10.5">
      <c r="A182" s="483"/>
      <c r="B182" s="469"/>
      <c r="C182" s="469"/>
      <c r="D182" s="469"/>
      <c r="E182" s="469"/>
      <c r="F182" s="469"/>
      <c r="G182" s="393"/>
      <c r="H182" s="393"/>
      <c r="I182" s="469"/>
      <c r="J182" s="469"/>
      <c r="K182" s="469"/>
      <c r="L182" s="469"/>
      <c r="M182" s="469"/>
      <c r="N182" s="469"/>
      <c r="O182" s="469"/>
      <c r="P182" s="469"/>
      <c r="Q182" s="469"/>
      <c r="R182" s="472"/>
      <c r="S182" s="393"/>
      <c r="T182" s="393"/>
      <c r="U182" s="463"/>
      <c r="V182" s="464"/>
      <c r="W182" s="463"/>
      <c r="X182" s="464"/>
      <c r="Y182" s="466"/>
    </row>
    <row r="183" spans="1:48" s="286" customFormat="1" ht="11.25" thickBot="1">
      <c r="A183" s="484"/>
      <c r="B183" s="470"/>
      <c r="C183" s="470"/>
      <c r="D183" s="470"/>
      <c r="E183" s="470"/>
      <c r="F183" s="470"/>
      <c r="G183" s="97" t="s">
        <v>1312</v>
      </c>
      <c r="H183" s="97" t="s">
        <v>1313</v>
      </c>
      <c r="I183" s="470"/>
      <c r="J183" s="470"/>
      <c r="K183" s="470"/>
      <c r="L183" s="470"/>
      <c r="M183" s="470"/>
      <c r="N183" s="470"/>
      <c r="O183" s="470"/>
      <c r="P183" s="470"/>
      <c r="Q183" s="470"/>
      <c r="R183" s="473"/>
      <c r="S183" s="97" t="s">
        <v>1312</v>
      </c>
      <c r="T183" s="97" t="s">
        <v>1313</v>
      </c>
      <c r="U183" s="97" t="s">
        <v>1314</v>
      </c>
      <c r="V183" s="97" t="s">
        <v>1315</v>
      </c>
      <c r="W183" s="97" t="s">
        <v>1314</v>
      </c>
      <c r="X183" s="97" t="s">
        <v>1315</v>
      </c>
      <c r="Y183" s="467"/>
      <c r="Z183" s="368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</row>
    <row r="184" spans="1:25" ht="10.5">
      <c r="A184" s="38">
        <v>1</v>
      </c>
      <c r="B184" s="38" t="s">
        <v>1715</v>
      </c>
      <c r="C184" s="38" t="s">
        <v>1724</v>
      </c>
      <c r="D184" s="38">
        <v>23067</v>
      </c>
      <c r="E184" s="38" t="s">
        <v>368</v>
      </c>
      <c r="F184" s="38" t="s">
        <v>1320</v>
      </c>
      <c r="G184" s="38"/>
      <c r="H184" s="38"/>
      <c r="I184" s="38"/>
      <c r="J184" s="38">
        <v>1998</v>
      </c>
      <c r="K184" s="38"/>
      <c r="L184" s="38"/>
      <c r="M184" s="38">
        <v>5</v>
      </c>
      <c r="N184" s="38"/>
      <c r="O184" s="38"/>
      <c r="P184" s="38"/>
      <c r="Q184" s="38"/>
      <c r="R184" s="201"/>
      <c r="S184" s="38"/>
      <c r="T184" s="38"/>
      <c r="U184" s="29"/>
      <c r="V184" s="29"/>
      <c r="W184" s="29"/>
      <c r="X184" s="29"/>
      <c r="Y184" s="168"/>
    </row>
    <row r="185" spans="1:25" ht="10.5">
      <c r="A185" s="17">
        <v>2</v>
      </c>
      <c r="B185" s="17" t="s">
        <v>1316</v>
      </c>
      <c r="C185" s="17" t="s">
        <v>369</v>
      </c>
      <c r="D185" s="17">
        <v>6846109644</v>
      </c>
      <c r="E185" s="17" t="s">
        <v>370</v>
      </c>
      <c r="F185" s="17" t="s">
        <v>1320</v>
      </c>
      <c r="G185" s="17"/>
      <c r="H185" s="17"/>
      <c r="I185" s="17"/>
      <c r="J185" s="17">
        <v>2005</v>
      </c>
      <c r="K185" s="17"/>
      <c r="L185" s="17"/>
      <c r="M185" s="17">
        <v>5</v>
      </c>
      <c r="N185" s="17"/>
      <c r="O185" s="17"/>
      <c r="P185" s="17"/>
      <c r="Q185" s="17"/>
      <c r="R185" s="201"/>
      <c r="S185" s="17"/>
      <c r="T185" s="17"/>
      <c r="U185" s="15"/>
      <c r="V185" s="15"/>
      <c r="W185" s="15"/>
      <c r="X185" s="15"/>
      <c r="Y185" s="59"/>
    </row>
    <row r="186" spans="1:25" ht="10.5">
      <c r="A186" s="17">
        <v>3</v>
      </c>
      <c r="B186" s="17" t="s">
        <v>1316</v>
      </c>
      <c r="C186" s="17" t="s">
        <v>369</v>
      </c>
      <c r="D186" s="17">
        <v>876039654</v>
      </c>
      <c r="E186" s="17" t="s">
        <v>371</v>
      </c>
      <c r="F186" s="17" t="s">
        <v>1320</v>
      </c>
      <c r="G186" s="17"/>
      <c r="H186" s="17"/>
      <c r="I186" s="17"/>
      <c r="J186" s="17">
        <v>2007</v>
      </c>
      <c r="K186" s="17"/>
      <c r="L186" s="17"/>
      <c r="M186" s="17">
        <v>5</v>
      </c>
      <c r="N186" s="17"/>
      <c r="O186" s="17"/>
      <c r="P186" s="17"/>
      <c r="Q186" s="17"/>
      <c r="R186" s="201"/>
      <c r="S186" s="17"/>
      <c r="T186" s="17"/>
      <c r="U186" s="15"/>
      <c r="V186" s="15"/>
      <c r="W186" s="15"/>
      <c r="X186" s="15"/>
      <c r="Y186" s="59"/>
    </row>
    <row r="187" spans="1:25" ht="10.5">
      <c r="A187" s="17">
        <v>4</v>
      </c>
      <c r="B187" s="17" t="s">
        <v>372</v>
      </c>
      <c r="C187" s="17" t="s">
        <v>1780</v>
      </c>
      <c r="D187" s="17">
        <v>192446</v>
      </c>
      <c r="E187" s="17" t="s">
        <v>373</v>
      </c>
      <c r="F187" s="17" t="s">
        <v>2155</v>
      </c>
      <c r="G187" s="17"/>
      <c r="H187" s="17"/>
      <c r="I187" s="17"/>
      <c r="J187" s="17">
        <v>1974</v>
      </c>
      <c r="K187" s="17"/>
      <c r="L187" s="17"/>
      <c r="M187" s="17">
        <v>1</v>
      </c>
      <c r="N187" s="17"/>
      <c r="O187" s="17"/>
      <c r="P187" s="17"/>
      <c r="Q187" s="17"/>
      <c r="R187" s="201"/>
      <c r="S187" s="17"/>
      <c r="T187" s="17"/>
      <c r="U187" s="15"/>
      <c r="V187" s="15"/>
      <c r="W187" s="15"/>
      <c r="X187" s="15"/>
      <c r="Y187" s="59"/>
    </row>
    <row r="188" spans="1:25" ht="10.5">
      <c r="A188" s="17">
        <v>5</v>
      </c>
      <c r="B188" s="17" t="s">
        <v>372</v>
      </c>
      <c r="C188" s="17">
        <v>35012</v>
      </c>
      <c r="D188" s="17">
        <v>112605</v>
      </c>
      <c r="E188" s="17" t="s">
        <v>374</v>
      </c>
      <c r="F188" s="17" t="s">
        <v>2155</v>
      </c>
      <c r="G188" s="17"/>
      <c r="H188" s="17"/>
      <c r="I188" s="17"/>
      <c r="J188" s="17">
        <v>1997</v>
      </c>
      <c r="K188" s="17"/>
      <c r="L188" s="17"/>
      <c r="M188" s="17">
        <v>1</v>
      </c>
      <c r="N188" s="17"/>
      <c r="O188" s="17"/>
      <c r="P188" s="17"/>
      <c r="Q188" s="17"/>
      <c r="R188" s="201"/>
      <c r="S188" s="17"/>
      <c r="T188" s="17"/>
      <c r="U188" s="15"/>
      <c r="V188" s="15"/>
      <c r="W188" s="15"/>
      <c r="X188" s="15"/>
      <c r="Y188" s="59"/>
    </row>
    <row r="189" spans="1:25" ht="10.5">
      <c r="A189" s="17">
        <v>6</v>
      </c>
      <c r="B189" s="17" t="s">
        <v>375</v>
      </c>
      <c r="C189" s="17" t="s">
        <v>376</v>
      </c>
      <c r="D189" s="17">
        <v>565</v>
      </c>
      <c r="E189" s="17" t="s">
        <v>377</v>
      </c>
      <c r="F189" s="17" t="s">
        <v>2155</v>
      </c>
      <c r="G189" s="17"/>
      <c r="H189" s="17"/>
      <c r="I189" s="17"/>
      <c r="J189" s="17">
        <v>1979</v>
      </c>
      <c r="K189" s="17"/>
      <c r="L189" s="17"/>
      <c r="M189" s="17">
        <v>1</v>
      </c>
      <c r="N189" s="17"/>
      <c r="O189" s="17"/>
      <c r="P189" s="17"/>
      <c r="Q189" s="17"/>
      <c r="R189" s="201"/>
      <c r="S189" s="17"/>
      <c r="T189" s="17"/>
      <c r="U189" s="15"/>
      <c r="V189" s="15"/>
      <c r="W189" s="15"/>
      <c r="X189" s="15"/>
      <c r="Y189" s="59"/>
    </row>
    <row r="190" spans="1:25" ht="10.5">
      <c r="A190" s="17">
        <v>7</v>
      </c>
      <c r="B190" s="17" t="s">
        <v>378</v>
      </c>
      <c r="C190" s="17" t="s">
        <v>379</v>
      </c>
      <c r="D190" s="17"/>
      <c r="E190" s="17"/>
      <c r="F190" s="17"/>
      <c r="G190" s="17"/>
      <c r="H190" s="17"/>
      <c r="I190" s="17"/>
      <c r="J190" s="17">
        <v>1995</v>
      </c>
      <c r="K190" s="17"/>
      <c r="L190" s="17"/>
      <c r="M190" s="17">
        <v>1</v>
      </c>
      <c r="N190" s="17"/>
      <c r="O190" s="17"/>
      <c r="P190" s="17"/>
      <c r="Q190" s="17"/>
      <c r="R190" s="201"/>
      <c r="S190" s="17"/>
      <c r="T190" s="17"/>
      <c r="U190" s="15"/>
      <c r="V190" s="15"/>
      <c r="W190" s="15"/>
      <c r="X190" s="15"/>
      <c r="Y190" s="59"/>
    </row>
    <row r="192" spans="1:25" ht="10.5">
      <c r="A192" s="284" t="s">
        <v>405</v>
      </c>
      <c r="B192" s="284"/>
      <c r="C192" s="284"/>
      <c r="D192" s="284"/>
      <c r="E192" s="284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369"/>
      <c r="S192" s="286"/>
      <c r="T192" s="286"/>
      <c r="U192" s="286"/>
      <c r="V192" s="286"/>
      <c r="W192" s="286"/>
      <c r="X192" s="26"/>
      <c r="Y192" s="26"/>
    </row>
    <row r="193" spans="1:5" ht="10.5">
      <c r="A193" s="161"/>
      <c r="B193" s="161"/>
      <c r="C193" s="162"/>
      <c r="D193" s="162"/>
      <c r="E193" s="162"/>
    </row>
    <row r="194" spans="2:25" ht="11.25" thickBot="1">
      <c r="B194" s="163"/>
      <c r="X194" s="481"/>
      <c r="Y194" s="481"/>
    </row>
    <row r="195" spans="1:25" ht="11.25" thickBot="1">
      <c r="A195" s="164"/>
      <c r="B195" s="159"/>
      <c r="C195" s="159"/>
      <c r="D195" s="159"/>
      <c r="E195" s="159"/>
      <c r="F195" s="159"/>
      <c r="G195" s="159"/>
      <c r="H195" s="159"/>
      <c r="I195" s="159" t="s">
        <v>1293</v>
      </c>
      <c r="J195" s="159"/>
      <c r="K195" s="159"/>
      <c r="L195" s="159"/>
      <c r="M195" s="159"/>
      <c r="N195" s="159"/>
      <c r="O195" s="159"/>
      <c r="P195" s="159"/>
      <c r="Q195" s="159"/>
      <c r="R195" s="370"/>
      <c r="S195" s="159"/>
      <c r="T195" s="159"/>
      <c r="U195" s="159"/>
      <c r="V195" s="159"/>
      <c r="W195" s="159"/>
      <c r="X195" s="159"/>
      <c r="Y195" s="160"/>
    </row>
    <row r="196" spans="1:25" ht="10.5">
      <c r="A196" s="482" t="s">
        <v>1170</v>
      </c>
      <c r="B196" s="469" t="s">
        <v>1294</v>
      </c>
      <c r="C196" s="469" t="s">
        <v>1295</v>
      </c>
      <c r="D196" s="469" t="s">
        <v>1296</v>
      </c>
      <c r="E196" s="469" t="s">
        <v>1297</v>
      </c>
      <c r="F196" s="469" t="s">
        <v>1298</v>
      </c>
      <c r="G196" s="478" t="s">
        <v>1299</v>
      </c>
      <c r="H196" s="478"/>
      <c r="I196" s="469" t="s">
        <v>1300</v>
      </c>
      <c r="J196" s="469" t="s">
        <v>1301</v>
      </c>
      <c r="K196" s="469" t="s">
        <v>1302</v>
      </c>
      <c r="L196" s="469" t="s">
        <v>1303</v>
      </c>
      <c r="M196" s="469" t="s">
        <v>1304</v>
      </c>
      <c r="N196" s="469" t="s">
        <v>1305</v>
      </c>
      <c r="O196" s="469" t="s">
        <v>1306</v>
      </c>
      <c r="P196" s="469" t="s">
        <v>1307</v>
      </c>
      <c r="Q196" s="469" t="s">
        <v>1308</v>
      </c>
      <c r="R196" s="472" t="s">
        <v>49</v>
      </c>
      <c r="S196" s="478" t="s">
        <v>1309</v>
      </c>
      <c r="T196" s="478"/>
      <c r="U196" s="479" t="s">
        <v>1310</v>
      </c>
      <c r="V196" s="480"/>
      <c r="W196" s="479" t="s">
        <v>1311</v>
      </c>
      <c r="X196" s="480"/>
      <c r="Y196" s="466" t="s">
        <v>50</v>
      </c>
    </row>
    <row r="197" spans="1:25" ht="10.5">
      <c r="A197" s="483"/>
      <c r="B197" s="469"/>
      <c r="C197" s="469"/>
      <c r="D197" s="469"/>
      <c r="E197" s="469"/>
      <c r="F197" s="469"/>
      <c r="G197" s="393"/>
      <c r="H197" s="393"/>
      <c r="I197" s="469"/>
      <c r="J197" s="469"/>
      <c r="K197" s="469"/>
      <c r="L197" s="469"/>
      <c r="M197" s="469"/>
      <c r="N197" s="469"/>
      <c r="O197" s="469"/>
      <c r="P197" s="469"/>
      <c r="Q197" s="469"/>
      <c r="R197" s="472"/>
      <c r="S197" s="393"/>
      <c r="T197" s="393"/>
      <c r="U197" s="463"/>
      <c r="V197" s="464"/>
      <c r="W197" s="463"/>
      <c r="X197" s="464"/>
      <c r="Y197" s="466"/>
    </row>
    <row r="198" spans="1:25" ht="11.25" thickBot="1">
      <c r="A198" s="484"/>
      <c r="B198" s="470"/>
      <c r="C198" s="470"/>
      <c r="D198" s="470"/>
      <c r="E198" s="470"/>
      <c r="F198" s="470"/>
      <c r="G198" s="97" t="s">
        <v>1312</v>
      </c>
      <c r="H198" s="97" t="s">
        <v>1313</v>
      </c>
      <c r="I198" s="470"/>
      <c r="J198" s="470"/>
      <c r="K198" s="470"/>
      <c r="L198" s="470"/>
      <c r="M198" s="470"/>
      <c r="N198" s="470"/>
      <c r="O198" s="470"/>
      <c r="P198" s="470"/>
      <c r="Q198" s="470"/>
      <c r="R198" s="473"/>
      <c r="S198" s="97" t="s">
        <v>1312</v>
      </c>
      <c r="T198" s="97" t="s">
        <v>1313</v>
      </c>
      <c r="U198" s="97" t="s">
        <v>1314</v>
      </c>
      <c r="V198" s="97" t="s">
        <v>1315</v>
      </c>
      <c r="W198" s="97" t="s">
        <v>1314</v>
      </c>
      <c r="X198" s="97" t="s">
        <v>1315</v>
      </c>
      <c r="Y198" s="467"/>
    </row>
    <row r="199" spans="1:25" ht="21">
      <c r="A199" s="38">
        <v>1</v>
      </c>
      <c r="B199" s="38" t="s">
        <v>406</v>
      </c>
      <c r="C199" s="38" t="s">
        <v>407</v>
      </c>
      <c r="D199" s="38" t="s">
        <v>408</v>
      </c>
      <c r="E199" s="38" t="s">
        <v>409</v>
      </c>
      <c r="F199" s="38" t="s">
        <v>1320</v>
      </c>
      <c r="G199" s="38"/>
      <c r="H199" s="38"/>
      <c r="I199" s="178">
        <v>146070000000000</v>
      </c>
      <c r="J199" s="38">
        <v>1998</v>
      </c>
      <c r="K199" s="38" t="s">
        <v>410</v>
      </c>
      <c r="L199" s="38" t="s">
        <v>411</v>
      </c>
      <c r="M199" s="38">
        <v>5</v>
      </c>
      <c r="N199" s="38"/>
      <c r="O199" s="38" t="s">
        <v>412</v>
      </c>
      <c r="P199" s="38">
        <v>164030</v>
      </c>
      <c r="Q199" s="38" t="s">
        <v>413</v>
      </c>
      <c r="R199" s="201">
        <v>3700</v>
      </c>
      <c r="S199" s="38" t="s">
        <v>2146</v>
      </c>
      <c r="T199" s="38">
        <v>270</v>
      </c>
      <c r="U199" s="38" t="s">
        <v>2261</v>
      </c>
      <c r="V199" s="38" t="s">
        <v>2262</v>
      </c>
      <c r="W199" s="38" t="s">
        <v>2261</v>
      </c>
      <c r="X199" s="38" t="s">
        <v>2262</v>
      </c>
      <c r="Y199" s="168" t="s">
        <v>1326</v>
      </c>
    </row>
    <row r="200" spans="1:25" ht="21">
      <c r="A200" s="17">
        <v>2</v>
      </c>
      <c r="B200" s="17" t="s">
        <v>414</v>
      </c>
      <c r="C200" s="17" t="s">
        <v>415</v>
      </c>
      <c r="D200" s="17">
        <v>26504</v>
      </c>
      <c r="E200" s="17" t="s">
        <v>416</v>
      </c>
      <c r="F200" s="17"/>
      <c r="G200" s="17"/>
      <c r="H200" s="17"/>
      <c r="I200" s="17">
        <v>2502</v>
      </c>
      <c r="J200" s="17">
        <v>1988</v>
      </c>
      <c r="K200" s="17" t="s">
        <v>417</v>
      </c>
      <c r="L200" s="17" t="s">
        <v>418</v>
      </c>
      <c r="M200" s="17">
        <v>2</v>
      </c>
      <c r="N200" s="17">
        <v>7500</v>
      </c>
      <c r="O200" s="17"/>
      <c r="P200" s="17">
        <v>3784</v>
      </c>
      <c r="Q200" s="17" t="s">
        <v>413</v>
      </c>
      <c r="R200" s="201">
        <v>10500</v>
      </c>
      <c r="S200" s="17"/>
      <c r="T200" s="17"/>
      <c r="U200" s="17" t="s">
        <v>2232</v>
      </c>
      <c r="V200" s="17" t="s">
        <v>2238</v>
      </c>
      <c r="W200" s="17" t="s">
        <v>2232</v>
      </c>
      <c r="X200" s="17" t="s">
        <v>2238</v>
      </c>
      <c r="Y200" s="59" t="s">
        <v>1326</v>
      </c>
    </row>
    <row r="201" spans="1:25" ht="21">
      <c r="A201" s="17">
        <v>3</v>
      </c>
      <c r="B201" s="17" t="s">
        <v>419</v>
      </c>
      <c r="C201" s="17"/>
      <c r="D201" s="17" t="s">
        <v>420</v>
      </c>
      <c r="E201" s="17" t="s">
        <v>421</v>
      </c>
      <c r="F201" s="17"/>
      <c r="G201" s="17"/>
      <c r="H201" s="17"/>
      <c r="I201" s="17"/>
      <c r="J201" s="17">
        <v>2008</v>
      </c>
      <c r="K201" s="17" t="s">
        <v>422</v>
      </c>
      <c r="L201" s="17" t="s">
        <v>423</v>
      </c>
      <c r="M201" s="17"/>
      <c r="N201" s="17">
        <v>1800</v>
      </c>
      <c r="O201" s="17">
        <v>3500</v>
      </c>
      <c r="P201" s="17"/>
      <c r="Q201" s="17" t="s">
        <v>413</v>
      </c>
      <c r="R201" s="201"/>
      <c r="S201" s="17"/>
      <c r="T201" s="17"/>
      <c r="U201" s="17" t="s">
        <v>2263</v>
      </c>
      <c r="V201" s="17" t="s">
        <v>2264</v>
      </c>
      <c r="W201" s="17" t="s">
        <v>2263</v>
      </c>
      <c r="X201" s="17" t="s">
        <v>2264</v>
      </c>
      <c r="Y201" s="59" t="s">
        <v>1326</v>
      </c>
    </row>
  </sheetData>
  <mergeCells count="353">
    <mergeCell ref="X120:Y120"/>
    <mergeCell ref="A1:Y1"/>
    <mergeCell ref="S122:T123"/>
    <mergeCell ref="U122:V123"/>
    <mergeCell ref="W122:X123"/>
    <mergeCell ref="Y122:Y124"/>
    <mergeCell ref="O122:O124"/>
    <mergeCell ref="P122:P124"/>
    <mergeCell ref="Q122:Q124"/>
    <mergeCell ref="A122:A124"/>
    <mergeCell ref="B122:B124"/>
    <mergeCell ref="C122:C124"/>
    <mergeCell ref="D122:D124"/>
    <mergeCell ref="E122:E124"/>
    <mergeCell ref="R122:R124"/>
    <mergeCell ref="F122:F124"/>
    <mergeCell ref="G122:H123"/>
    <mergeCell ref="I122:I124"/>
    <mergeCell ref="J122:J124"/>
    <mergeCell ref="K122:K124"/>
    <mergeCell ref="N122:N124"/>
    <mergeCell ref="L122:L124"/>
    <mergeCell ref="M122:M124"/>
    <mergeCell ref="K112:K114"/>
    <mergeCell ref="L112:L114"/>
    <mergeCell ref="M112:M114"/>
    <mergeCell ref="N112:N114"/>
    <mergeCell ref="Y112:Y114"/>
    <mergeCell ref="O112:O114"/>
    <mergeCell ref="P112:P114"/>
    <mergeCell ref="Q112:Q114"/>
    <mergeCell ref="R112:R114"/>
    <mergeCell ref="U112:V113"/>
    <mergeCell ref="W112:X113"/>
    <mergeCell ref="S112:T113"/>
    <mergeCell ref="X110:Y110"/>
    <mergeCell ref="A112:A114"/>
    <mergeCell ref="B112:B114"/>
    <mergeCell ref="C112:C114"/>
    <mergeCell ref="D112:D114"/>
    <mergeCell ref="E112:E114"/>
    <mergeCell ref="F112:F114"/>
    <mergeCell ref="G112:H113"/>
    <mergeCell ref="I112:I114"/>
    <mergeCell ref="J112:J114"/>
    <mergeCell ref="S102:T103"/>
    <mergeCell ref="U102:V103"/>
    <mergeCell ref="W102:X103"/>
    <mergeCell ref="Y102:Y104"/>
    <mergeCell ref="O102:O104"/>
    <mergeCell ref="P102:P104"/>
    <mergeCell ref="Q102:Q104"/>
    <mergeCell ref="R102:R104"/>
    <mergeCell ref="K102:K104"/>
    <mergeCell ref="L102:L104"/>
    <mergeCell ref="M102:M104"/>
    <mergeCell ref="N102:N104"/>
    <mergeCell ref="X100:Y100"/>
    <mergeCell ref="A102:A104"/>
    <mergeCell ref="B102:B104"/>
    <mergeCell ref="C102:C104"/>
    <mergeCell ref="D102:D104"/>
    <mergeCell ref="E102:E104"/>
    <mergeCell ref="F102:F104"/>
    <mergeCell ref="G102:H103"/>
    <mergeCell ref="I102:I104"/>
    <mergeCell ref="J102:J104"/>
    <mergeCell ref="S89:T90"/>
    <mergeCell ref="U89:V90"/>
    <mergeCell ref="W89:X90"/>
    <mergeCell ref="Y89:Y91"/>
    <mergeCell ref="O89:O91"/>
    <mergeCell ref="P89:P91"/>
    <mergeCell ref="Q89:Q91"/>
    <mergeCell ref="R89:R91"/>
    <mergeCell ref="K89:K91"/>
    <mergeCell ref="L89:L91"/>
    <mergeCell ref="M89:M91"/>
    <mergeCell ref="N89:N91"/>
    <mergeCell ref="X87:Y87"/>
    <mergeCell ref="A89:A91"/>
    <mergeCell ref="B89:B91"/>
    <mergeCell ref="C89:C91"/>
    <mergeCell ref="D89:D91"/>
    <mergeCell ref="E89:E91"/>
    <mergeCell ref="F89:F91"/>
    <mergeCell ref="G89:H90"/>
    <mergeCell ref="I89:I91"/>
    <mergeCell ref="J89:J91"/>
    <mergeCell ref="S76:T77"/>
    <mergeCell ref="U76:V77"/>
    <mergeCell ref="W76:X77"/>
    <mergeCell ref="Y76:Y78"/>
    <mergeCell ref="O76:O78"/>
    <mergeCell ref="P76:P78"/>
    <mergeCell ref="Q76:Q78"/>
    <mergeCell ref="R76:R78"/>
    <mergeCell ref="K76:K78"/>
    <mergeCell ref="L76:L78"/>
    <mergeCell ref="M76:M78"/>
    <mergeCell ref="N76:N78"/>
    <mergeCell ref="X74:Y74"/>
    <mergeCell ref="A76:A78"/>
    <mergeCell ref="B76:B78"/>
    <mergeCell ref="C76:C78"/>
    <mergeCell ref="D76:D78"/>
    <mergeCell ref="E76:E78"/>
    <mergeCell ref="F76:F78"/>
    <mergeCell ref="G76:H77"/>
    <mergeCell ref="I76:I78"/>
    <mergeCell ref="J76:J78"/>
    <mergeCell ref="S65:T66"/>
    <mergeCell ref="U65:V66"/>
    <mergeCell ref="W65:X66"/>
    <mergeCell ref="Y65:Y67"/>
    <mergeCell ref="O65:O67"/>
    <mergeCell ref="P65:P67"/>
    <mergeCell ref="Q65:Q67"/>
    <mergeCell ref="R65:R67"/>
    <mergeCell ref="K65:K67"/>
    <mergeCell ref="L65:L67"/>
    <mergeCell ref="M65:M67"/>
    <mergeCell ref="N65:N67"/>
    <mergeCell ref="X63:Y63"/>
    <mergeCell ref="A65:A67"/>
    <mergeCell ref="B65:B67"/>
    <mergeCell ref="C65:C67"/>
    <mergeCell ref="D65:D67"/>
    <mergeCell ref="E65:E67"/>
    <mergeCell ref="F65:F67"/>
    <mergeCell ref="G65:H66"/>
    <mergeCell ref="I65:I67"/>
    <mergeCell ref="J65:J67"/>
    <mergeCell ref="S52:T53"/>
    <mergeCell ref="U52:V53"/>
    <mergeCell ref="W52:X53"/>
    <mergeCell ref="Y52:Y54"/>
    <mergeCell ref="O52:O54"/>
    <mergeCell ref="P52:P54"/>
    <mergeCell ref="Q52:Q54"/>
    <mergeCell ref="R52:R54"/>
    <mergeCell ref="K52:K54"/>
    <mergeCell ref="L52:L54"/>
    <mergeCell ref="M52:M54"/>
    <mergeCell ref="N52:N54"/>
    <mergeCell ref="X50:Y50"/>
    <mergeCell ref="A52:A54"/>
    <mergeCell ref="B52:B54"/>
    <mergeCell ref="C52:C54"/>
    <mergeCell ref="D52:D54"/>
    <mergeCell ref="E52:E54"/>
    <mergeCell ref="F52:F54"/>
    <mergeCell ref="G52:H53"/>
    <mergeCell ref="I52:I54"/>
    <mergeCell ref="J52:J54"/>
    <mergeCell ref="S40:T41"/>
    <mergeCell ref="U40:V41"/>
    <mergeCell ref="W40:X41"/>
    <mergeCell ref="Y40:Y42"/>
    <mergeCell ref="O40:O42"/>
    <mergeCell ref="P40:P42"/>
    <mergeCell ref="Q40:Q42"/>
    <mergeCell ref="R40:R42"/>
    <mergeCell ref="K40:K42"/>
    <mergeCell ref="L40:L42"/>
    <mergeCell ref="M40:M42"/>
    <mergeCell ref="N40:N42"/>
    <mergeCell ref="X38:Y38"/>
    <mergeCell ref="A40:A42"/>
    <mergeCell ref="B40:B42"/>
    <mergeCell ref="C40:C42"/>
    <mergeCell ref="D40:D42"/>
    <mergeCell ref="E40:E42"/>
    <mergeCell ref="F40:F42"/>
    <mergeCell ref="G40:H41"/>
    <mergeCell ref="I40:I42"/>
    <mergeCell ref="J40:J42"/>
    <mergeCell ref="S31:T32"/>
    <mergeCell ref="U31:V32"/>
    <mergeCell ref="W31:X32"/>
    <mergeCell ref="Y31:Y33"/>
    <mergeCell ref="O31:O33"/>
    <mergeCell ref="P31:P33"/>
    <mergeCell ref="Q31:Q33"/>
    <mergeCell ref="R31:R33"/>
    <mergeCell ref="K31:K33"/>
    <mergeCell ref="L31:L33"/>
    <mergeCell ref="M31:M33"/>
    <mergeCell ref="N31:N33"/>
    <mergeCell ref="X29:Y29"/>
    <mergeCell ref="A31:A33"/>
    <mergeCell ref="B31:B33"/>
    <mergeCell ref="C31:C33"/>
    <mergeCell ref="D31:D33"/>
    <mergeCell ref="E31:E33"/>
    <mergeCell ref="F31:F33"/>
    <mergeCell ref="G31:H32"/>
    <mergeCell ref="I31:I33"/>
    <mergeCell ref="J31:J33"/>
    <mergeCell ref="S19:T20"/>
    <mergeCell ref="U19:V20"/>
    <mergeCell ref="W19:X20"/>
    <mergeCell ref="Y19:Y21"/>
    <mergeCell ref="O19:O21"/>
    <mergeCell ref="P19:P21"/>
    <mergeCell ref="Q19:Q21"/>
    <mergeCell ref="R19:R21"/>
    <mergeCell ref="K19:K21"/>
    <mergeCell ref="L19:L21"/>
    <mergeCell ref="M19:M21"/>
    <mergeCell ref="N19:N21"/>
    <mergeCell ref="X17:Y17"/>
    <mergeCell ref="A19:A21"/>
    <mergeCell ref="B19:B21"/>
    <mergeCell ref="C19:C21"/>
    <mergeCell ref="D19:D21"/>
    <mergeCell ref="E19:E21"/>
    <mergeCell ref="F19:F21"/>
    <mergeCell ref="G19:H20"/>
    <mergeCell ref="I19:I21"/>
    <mergeCell ref="J19:J21"/>
    <mergeCell ref="X130:Y130"/>
    <mergeCell ref="A132:A134"/>
    <mergeCell ref="B132:B134"/>
    <mergeCell ref="C132:C134"/>
    <mergeCell ref="D132:D134"/>
    <mergeCell ref="E132:E134"/>
    <mergeCell ref="F132:F134"/>
    <mergeCell ref="G132:H133"/>
    <mergeCell ref="I132:I134"/>
    <mergeCell ref="J132:J134"/>
    <mergeCell ref="K132:K134"/>
    <mergeCell ref="L132:L134"/>
    <mergeCell ref="M132:M134"/>
    <mergeCell ref="N132:N134"/>
    <mergeCell ref="O132:O134"/>
    <mergeCell ref="P132:P134"/>
    <mergeCell ref="Q132:Q134"/>
    <mergeCell ref="R132:R134"/>
    <mergeCell ref="S132:T133"/>
    <mergeCell ref="U132:V133"/>
    <mergeCell ref="W132:X133"/>
    <mergeCell ref="Y132:Y134"/>
    <mergeCell ref="X139:Y139"/>
    <mergeCell ref="A141:A143"/>
    <mergeCell ref="B141:B143"/>
    <mergeCell ref="C141:C143"/>
    <mergeCell ref="D141:D143"/>
    <mergeCell ref="E141:E143"/>
    <mergeCell ref="F141:F143"/>
    <mergeCell ref="G141:H142"/>
    <mergeCell ref="I141:I143"/>
    <mergeCell ref="J141:J143"/>
    <mergeCell ref="K141:K143"/>
    <mergeCell ref="L141:L143"/>
    <mergeCell ref="M141:M143"/>
    <mergeCell ref="N141:N143"/>
    <mergeCell ref="O141:O143"/>
    <mergeCell ref="P141:P143"/>
    <mergeCell ref="Q141:Q143"/>
    <mergeCell ref="R141:R143"/>
    <mergeCell ref="S141:T142"/>
    <mergeCell ref="U141:V142"/>
    <mergeCell ref="W141:X142"/>
    <mergeCell ref="Y141:Y143"/>
    <mergeCell ref="X166:Y166"/>
    <mergeCell ref="A168:A170"/>
    <mergeCell ref="B168:B170"/>
    <mergeCell ref="C168:C170"/>
    <mergeCell ref="D168:D170"/>
    <mergeCell ref="E168:E170"/>
    <mergeCell ref="F168:F170"/>
    <mergeCell ref="G168:H169"/>
    <mergeCell ref="I168:I170"/>
    <mergeCell ref="J168:J170"/>
    <mergeCell ref="K168:K170"/>
    <mergeCell ref="L168:L170"/>
    <mergeCell ref="M168:M170"/>
    <mergeCell ref="N168:N170"/>
    <mergeCell ref="O168:O170"/>
    <mergeCell ref="P168:P170"/>
    <mergeCell ref="Q168:Q170"/>
    <mergeCell ref="R168:R170"/>
    <mergeCell ref="S168:T169"/>
    <mergeCell ref="U168:V169"/>
    <mergeCell ref="W168:X169"/>
    <mergeCell ref="Y168:Y170"/>
    <mergeCell ref="X179:Y179"/>
    <mergeCell ref="A181:A183"/>
    <mergeCell ref="B181:B183"/>
    <mergeCell ref="C181:C183"/>
    <mergeCell ref="D181:D183"/>
    <mergeCell ref="E181:E183"/>
    <mergeCell ref="F181:F183"/>
    <mergeCell ref="G181:H182"/>
    <mergeCell ref="I181:I183"/>
    <mergeCell ref="J181:J183"/>
    <mergeCell ref="K181:K183"/>
    <mergeCell ref="L181:L183"/>
    <mergeCell ref="M181:M183"/>
    <mergeCell ref="N181:N183"/>
    <mergeCell ref="O181:O183"/>
    <mergeCell ref="P181:P183"/>
    <mergeCell ref="Q181:Q183"/>
    <mergeCell ref="R181:R183"/>
    <mergeCell ref="S181:T182"/>
    <mergeCell ref="U181:V182"/>
    <mergeCell ref="W181:X182"/>
    <mergeCell ref="Y181:Y183"/>
    <mergeCell ref="X194:Y194"/>
    <mergeCell ref="A196:A198"/>
    <mergeCell ref="B196:B198"/>
    <mergeCell ref="C196:C198"/>
    <mergeCell ref="D196:D198"/>
    <mergeCell ref="E196:E198"/>
    <mergeCell ref="F196:F198"/>
    <mergeCell ref="G196:H197"/>
    <mergeCell ref="I196:I198"/>
    <mergeCell ref="J196:J198"/>
    <mergeCell ref="K196:K198"/>
    <mergeCell ref="L196:L198"/>
    <mergeCell ref="M196:M198"/>
    <mergeCell ref="N196:N198"/>
    <mergeCell ref="O196:O198"/>
    <mergeCell ref="P196:P198"/>
    <mergeCell ref="Q196:Q198"/>
    <mergeCell ref="R196:R198"/>
    <mergeCell ref="S196:T197"/>
    <mergeCell ref="U196:V197"/>
    <mergeCell ref="W196:X197"/>
    <mergeCell ref="Y196:Y198"/>
    <mergeCell ref="X5:Y5"/>
    <mergeCell ref="A7:A9"/>
    <mergeCell ref="B7:B9"/>
    <mergeCell ref="C7:C9"/>
    <mergeCell ref="D7:D9"/>
    <mergeCell ref="E7:E9"/>
    <mergeCell ref="F7:F9"/>
    <mergeCell ref="G7:H8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T8"/>
    <mergeCell ref="U7:V8"/>
    <mergeCell ref="W7:X8"/>
    <mergeCell ref="Y7:Y9"/>
  </mergeCells>
  <printOptions/>
  <pageMargins left="0.3937007874015748" right="0.3937007874015748" top="0.3937007874015748" bottom="0.3937007874015748" header="0.5118110236220472" footer="0.5118110236220472"/>
  <pageSetup fitToHeight="10" horizontalDpi="600" verticalDpi="600" orientation="landscape" paperSize="9" scale="29" r:id="rId1"/>
  <rowBreaks count="1" manualBreakCount="1">
    <brk id="136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C25" sqref="C25"/>
    </sheetView>
  </sheetViews>
  <sheetFormatPr defaultColWidth="9.140625" defaultRowHeight="12.75"/>
  <cols>
    <col min="1" max="1" width="16.140625" style="497" customWidth="1"/>
    <col min="2" max="2" width="33.421875" style="497" customWidth="1"/>
    <col min="3" max="3" width="33.140625" style="498" customWidth="1"/>
    <col min="4" max="4" width="40.57421875" style="496" customWidth="1"/>
    <col min="5" max="16384" width="9.140625" style="496" customWidth="1"/>
  </cols>
  <sheetData>
    <row r="1" spans="1:4" ht="12.75">
      <c r="A1" s="494" t="s">
        <v>1496</v>
      </c>
      <c r="B1" s="494"/>
      <c r="C1" s="494"/>
      <c r="D1" s="495"/>
    </row>
    <row r="3" ht="13.5" thickBot="1"/>
    <row r="4" spans="1:3" ht="13.5" thickBot="1">
      <c r="A4" s="499" t="s">
        <v>1168</v>
      </c>
      <c r="B4" s="500" t="s">
        <v>82</v>
      </c>
      <c r="C4" s="501" t="s">
        <v>83</v>
      </c>
    </row>
    <row r="5" spans="1:3" ht="12.75">
      <c r="A5" s="502">
        <v>2006</v>
      </c>
      <c r="B5" s="503" t="s">
        <v>84</v>
      </c>
      <c r="C5" s="504">
        <v>27871</v>
      </c>
    </row>
    <row r="6" spans="1:3" ht="12.75">
      <c r="A6" s="505"/>
      <c r="B6" s="506" t="s">
        <v>85</v>
      </c>
      <c r="C6" s="507">
        <v>23185</v>
      </c>
    </row>
    <row r="7" spans="1:3" ht="12.75">
      <c r="A7" s="505"/>
      <c r="B7" s="506" t="s">
        <v>86</v>
      </c>
      <c r="C7" s="507">
        <v>3753</v>
      </c>
    </row>
    <row r="8" spans="1:3" ht="12.75">
      <c r="A8" s="505"/>
      <c r="B8" s="506" t="s">
        <v>87</v>
      </c>
      <c r="C8" s="507">
        <v>3200</v>
      </c>
    </row>
    <row r="9" spans="1:3" ht="12.75">
      <c r="A9" s="505"/>
      <c r="B9" s="506" t="s">
        <v>88</v>
      </c>
      <c r="C9" s="507">
        <v>2923</v>
      </c>
    </row>
    <row r="10" spans="1:3" ht="13.5" thickBot="1">
      <c r="A10" s="508"/>
      <c r="B10" s="509" t="s">
        <v>89</v>
      </c>
      <c r="C10" s="510">
        <v>42991</v>
      </c>
    </row>
    <row r="11" spans="1:3" ht="13.5" thickBot="1">
      <c r="A11" s="513"/>
      <c r="B11" s="514"/>
      <c r="C11" s="515">
        <f>SUM(C5:C10)</f>
        <v>103923</v>
      </c>
    </row>
    <row r="12" spans="1:3" ht="12.75">
      <c r="A12" s="502">
        <v>2007</v>
      </c>
      <c r="B12" s="503" t="s">
        <v>84</v>
      </c>
      <c r="C12" s="504">
        <v>28609.25</v>
      </c>
    </row>
    <row r="13" spans="1:3" ht="12.75">
      <c r="A13" s="505"/>
      <c r="B13" s="506" t="s">
        <v>85</v>
      </c>
      <c r="C13" s="507">
        <v>11529.39</v>
      </c>
    </row>
    <row r="14" spans="1:3" ht="12.75">
      <c r="A14" s="505"/>
      <c r="B14" s="506" t="s">
        <v>86</v>
      </c>
      <c r="C14" s="507">
        <v>4195.01</v>
      </c>
    </row>
    <row r="15" spans="1:3" ht="12.75">
      <c r="A15" s="505"/>
      <c r="B15" s="506" t="s">
        <v>87</v>
      </c>
      <c r="C15" s="507">
        <v>1183.76</v>
      </c>
    </row>
    <row r="16" spans="1:3" ht="12.75">
      <c r="A16" s="505"/>
      <c r="B16" s="506" t="s">
        <v>90</v>
      </c>
      <c r="C16" s="507">
        <v>1830</v>
      </c>
    </row>
    <row r="17" spans="1:3" ht="12.75">
      <c r="A17" s="505"/>
      <c r="B17" s="506" t="s">
        <v>88</v>
      </c>
      <c r="C17" s="507">
        <v>4566.33</v>
      </c>
    </row>
    <row r="18" spans="1:3" ht="13.5" thickBot="1">
      <c r="A18" s="508"/>
      <c r="B18" s="509" t="s">
        <v>89</v>
      </c>
      <c r="C18" s="510">
        <v>75131.96</v>
      </c>
    </row>
    <row r="19" spans="1:3" ht="13.5" thickBot="1">
      <c r="A19" s="513"/>
      <c r="B19" s="514"/>
      <c r="C19" s="515">
        <f>SUM(C12:C18)</f>
        <v>127045.70000000001</v>
      </c>
    </row>
    <row r="20" spans="1:3" ht="12.75">
      <c r="A20" s="502">
        <v>2008</v>
      </c>
      <c r="B20" s="503" t="s">
        <v>84</v>
      </c>
      <c r="C20" s="504">
        <v>4809.44</v>
      </c>
    </row>
    <row r="21" spans="1:3" ht="12.75">
      <c r="A21" s="505"/>
      <c r="B21" s="506" t="s">
        <v>85</v>
      </c>
      <c r="C21" s="507">
        <v>10919</v>
      </c>
    </row>
    <row r="22" spans="1:3" ht="12.75">
      <c r="A22" s="505"/>
      <c r="B22" s="506" t="s">
        <v>86</v>
      </c>
      <c r="C22" s="507">
        <v>10683.78</v>
      </c>
    </row>
    <row r="23" spans="1:3" ht="12.75">
      <c r="A23" s="505"/>
      <c r="B23" s="506" t="s">
        <v>87</v>
      </c>
      <c r="C23" s="507">
        <v>3557.78</v>
      </c>
    </row>
    <row r="24" spans="1:3" ht="12.75">
      <c r="A24" s="505"/>
      <c r="B24" s="506" t="s">
        <v>88</v>
      </c>
      <c r="C24" s="507">
        <v>5066.84</v>
      </c>
    </row>
    <row r="25" spans="1:3" ht="13.5" thickBot="1">
      <c r="A25" s="508"/>
      <c r="B25" s="509" t="s">
        <v>89</v>
      </c>
      <c r="C25" s="510">
        <v>71272.95</v>
      </c>
    </row>
    <row r="26" spans="1:3" ht="13.5" thickBot="1">
      <c r="A26" s="513"/>
      <c r="B26" s="514"/>
      <c r="C26" s="515">
        <f>SUM(C20:C25)</f>
        <v>106309.79</v>
      </c>
    </row>
    <row r="27" spans="1:3" ht="12.75">
      <c r="A27" s="502" t="s">
        <v>208</v>
      </c>
      <c r="B27" s="503" t="s">
        <v>84</v>
      </c>
      <c r="C27" s="504">
        <f>C5+C12+C20</f>
        <v>61289.69</v>
      </c>
    </row>
    <row r="28" spans="1:3" ht="12.75">
      <c r="A28" s="505"/>
      <c r="B28" s="506" t="s">
        <v>85</v>
      </c>
      <c r="C28" s="507">
        <f>C6+C13+C21</f>
        <v>45633.39</v>
      </c>
    </row>
    <row r="29" spans="1:3" ht="12.75">
      <c r="A29" s="505"/>
      <c r="B29" s="506" t="s">
        <v>86</v>
      </c>
      <c r="C29" s="507">
        <f>C7+C14+C22</f>
        <v>18631.79</v>
      </c>
    </row>
    <row r="30" spans="1:3" ht="12.75">
      <c r="A30" s="505"/>
      <c r="B30" s="506" t="s">
        <v>87</v>
      </c>
      <c r="C30" s="507">
        <f>C8+C15+C23</f>
        <v>7941.540000000001</v>
      </c>
    </row>
    <row r="31" spans="1:3" ht="12.75">
      <c r="A31" s="505"/>
      <c r="B31" s="506" t="s">
        <v>88</v>
      </c>
      <c r="C31" s="507">
        <f>C9+C17+C24</f>
        <v>12556.17</v>
      </c>
    </row>
    <row r="32" spans="1:3" ht="13.5" thickBot="1">
      <c r="A32" s="508"/>
      <c r="B32" s="509" t="s">
        <v>89</v>
      </c>
      <c r="C32" s="510">
        <f>C10+C18+C25</f>
        <v>189395.91</v>
      </c>
    </row>
    <row r="33" spans="1:3" s="495" customFormat="1" ht="12.75">
      <c r="A33" s="511" t="s">
        <v>1166</v>
      </c>
      <c r="B33" s="511"/>
      <c r="C33" s="512">
        <f>SUM(C27:C32)</f>
        <v>335448.49</v>
      </c>
    </row>
  </sheetData>
  <mergeCells count="5">
    <mergeCell ref="A27:A32"/>
    <mergeCell ref="A5:A10"/>
    <mergeCell ref="A12:A18"/>
    <mergeCell ref="A20:A25"/>
    <mergeCell ref="A1:C1"/>
  </mergeCells>
  <printOptions/>
  <pageMargins left="0.75" right="0.75" top="0.42" bottom="0.5" header="0.5" footer="0.5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workbookViewId="0" topLeftCell="A1">
      <selection activeCell="D31" sqref="D31"/>
    </sheetView>
  </sheetViews>
  <sheetFormatPr defaultColWidth="9.140625" defaultRowHeight="12.75"/>
  <cols>
    <col min="1" max="1" width="9.140625" style="7" customWidth="1"/>
    <col min="2" max="2" width="8.421875" style="7" bestFit="1" customWidth="1"/>
    <col min="3" max="3" width="42.8515625" style="7" bestFit="1" customWidth="1"/>
    <col min="4" max="4" width="28.421875" style="7" customWidth="1"/>
    <col min="5" max="16384" width="9.140625" style="7" customWidth="1"/>
  </cols>
  <sheetData>
    <row r="1" ht="10.5">
      <c r="A1" s="321"/>
    </row>
    <row r="2" ht="10.5">
      <c r="A2" s="180"/>
    </row>
    <row r="3" spans="1:4" ht="10.5">
      <c r="A3" s="493" t="s">
        <v>1810</v>
      </c>
      <c r="B3" s="493"/>
      <c r="C3" s="493"/>
      <c r="D3" s="493"/>
    </row>
    <row r="4" spans="1:4" ht="10.5">
      <c r="A4" s="63" t="s">
        <v>1170</v>
      </c>
      <c r="B4" s="63" t="s">
        <v>1581</v>
      </c>
      <c r="C4" s="63" t="s">
        <v>1582</v>
      </c>
      <c r="D4" s="63" t="s">
        <v>1583</v>
      </c>
    </row>
    <row r="5" spans="1:4" ht="10.5">
      <c r="A5" s="63" t="s">
        <v>618</v>
      </c>
      <c r="B5" s="63" t="s">
        <v>1584</v>
      </c>
      <c r="C5" s="63" t="s">
        <v>769</v>
      </c>
      <c r="D5" s="63">
        <v>2.871</v>
      </c>
    </row>
    <row r="6" spans="1:4" ht="10.5">
      <c r="A6" s="492" t="s">
        <v>619</v>
      </c>
      <c r="B6" s="492" t="s">
        <v>782</v>
      </c>
      <c r="C6" s="492" t="s">
        <v>783</v>
      </c>
      <c r="D6" s="63">
        <v>19.038</v>
      </c>
    </row>
    <row r="7" spans="1:4" ht="21">
      <c r="A7" s="492"/>
      <c r="B7" s="492"/>
      <c r="C7" s="492"/>
      <c r="D7" s="63" t="s">
        <v>784</v>
      </c>
    </row>
    <row r="8" spans="1:4" ht="10.5">
      <c r="A8" s="492" t="s">
        <v>620</v>
      </c>
      <c r="B8" s="492" t="s">
        <v>785</v>
      </c>
      <c r="C8" s="492" t="s">
        <v>786</v>
      </c>
      <c r="D8" s="63">
        <v>5.365</v>
      </c>
    </row>
    <row r="9" spans="1:4" ht="10.5">
      <c r="A9" s="492"/>
      <c r="B9" s="492"/>
      <c r="C9" s="492"/>
      <c r="D9" s="63" t="s">
        <v>787</v>
      </c>
    </row>
    <row r="10" spans="1:4" ht="10.5">
      <c r="A10" s="63" t="s">
        <v>621</v>
      </c>
      <c r="B10" s="63" t="s">
        <v>788</v>
      </c>
      <c r="C10" s="63" t="s">
        <v>789</v>
      </c>
      <c r="D10" s="63">
        <v>8.169</v>
      </c>
    </row>
    <row r="11" spans="1:4" ht="10.5">
      <c r="A11" s="63" t="s">
        <v>622</v>
      </c>
      <c r="B11" s="63" t="s">
        <v>790</v>
      </c>
      <c r="C11" s="63" t="s">
        <v>791</v>
      </c>
      <c r="D11" s="63">
        <v>3.119</v>
      </c>
    </row>
    <row r="12" spans="1:4" ht="10.5">
      <c r="A12" s="63" t="s">
        <v>623</v>
      </c>
      <c r="B12" s="63" t="s">
        <v>792</v>
      </c>
      <c r="C12" s="63" t="s">
        <v>793</v>
      </c>
      <c r="D12" s="63">
        <v>7.365</v>
      </c>
    </row>
    <row r="13" spans="1:4" ht="10.5">
      <c r="A13" s="492" t="s">
        <v>624</v>
      </c>
      <c r="B13" s="492" t="s">
        <v>794</v>
      </c>
      <c r="C13" s="492" t="s">
        <v>795</v>
      </c>
      <c r="D13" s="63">
        <v>4.16</v>
      </c>
    </row>
    <row r="14" spans="1:4" ht="10.5">
      <c r="A14" s="492"/>
      <c r="B14" s="492"/>
      <c r="C14" s="492"/>
      <c r="D14" s="63" t="s">
        <v>796</v>
      </c>
    </row>
    <row r="15" spans="1:4" ht="10.5">
      <c r="A15" s="63" t="s">
        <v>625</v>
      </c>
      <c r="B15" s="63" t="s">
        <v>797</v>
      </c>
      <c r="C15" s="63" t="s">
        <v>798</v>
      </c>
      <c r="D15" s="63">
        <v>5.735</v>
      </c>
    </row>
    <row r="16" spans="1:4" ht="10.5">
      <c r="A16" s="63" t="s">
        <v>626</v>
      </c>
      <c r="B16" s="63" t="s">
        <v>799</v>
      </c>
      <c r="C16" s="63" t="s">
        <v>800</v>
      </c>
      <c r="D16" s="63">
        <v>1.82</v>
      </c>
    </row>
    <row r="17" spans="1:4" ht="10.5">
      <c r="A17" s="63" t="s">
        <v>627</v>
      </c>
      <c r="B17" s="63" t="s">
        <v>801</v>
      </c>
      <c r="C17" s="63" t="s">
        <v>802</v>
      </c>
      <c r="D17" s="63">
        <v>4.861</v>
      </c>
    </row>
    <row r="18" spans="1:4" ht="10.5">
      <c r="A18" s="63" t="s">
        <v>628</v>
      </c>
      <c r="B18" s="63" t="s">
        <v>803</v>
      </c>
      <c r="C18" s="63" t="s">
        <v>804</v>
      </c>
      <c r="D18" s="63">
        <v>4.488</v>
      </c>
    </row>
    <row r="19" spans="1:4" ht="10.5">
      <c r="A19" s="63" t="s">
        <v>629</v>
      </c>
      <c r="B19" s="63" t="s">
        <v>805</v>
      </c>
      <c r="C19" s="63" t="s">
        <v>806</v>
      </c>
      <c r="D19" s="63">
        <v>4.169</v>
      </c>
    </row>
    <row r="20" spans="1:4" ht="10.5">
      <c r="A20" s="63" t="s">
        <v>630</v>
      </c>
      <c r="B20" s="63" t="s">
        <v>807</v>
      </c>
      <c r="C20" s="63" t="s">
        <v>808</v>
      </c>
      <c r="D20" s="63">
        <v>1.457</v>
      </c>
    </row>
    <row r="21" spans="1:4" ht="10.5">
      <c r="A21" s="63" t="s">
        <v>631</v>
      </c>
      <c r="B21" s="63" t="s">
        <v>809</v>
      </c>
      <c r="C21" s="63" t="s">
        <v>810</v>
      </c>
      <c r="D21" s="63">
        <v>1.1</v>
      </c>
    </row>
    <row r="22" spans="1:4" ht="10.5">
      <c r="A22" s="63" t="s">
        <v>632</v>
      </c>
      <c r="B22" s="63" t="s">
        <v>811</v>
      </c>
      <c r="C22" s="63" t="s">
        <v>812</v>
      </c>
      <c r="D22" s="63">
        <v>5.351</v>
      </c>
    </row>
    <row r="23" spans="1:4" ht="10.5">
      <c r="A23" s="63" t="s">
        <v>633</v>
      </c>
      <c r="B23" s="63" t="s">
        <v>813</v>
      </c>
      <c r="C23" s="63" t="s">
        <v>814</v>
      </c>
      <c r="D23" s="63">
        <v>11.573</v>
      </c>
    </row>
    <row r="24" spans="1:4" ht="10.5">
      <c r="A24" s="492" t="s">
        <v>634</v>
      </c>
      <c r="B24" s="492" t="s">
        <v>815</v>
      </c>
      <c r="C24" s="492" t="s">
        <v>816</v>
      </c>
      <c r="D24" s="63">
        <v>6.715</v>
      </c>
    </row>
    <row r="25" spans="1:4" ht="21">
      <c r="A25" s="492"/>
      <c r="B25" s="492"/>
      <c r="C25" s="492"/>
      <c r="D25" s="63" t="s">
        <v>817</v>
      </c>
    </row>
    <row r="26" spans="1:4" ht="10.5">
      <c r="A26" s="63" t="s">
        <v>635</v>
      </c>
      <c r="B26" s="63" t="s">
        <v>818</v>
      </c>
      <c r="C26" s="63" t="s">
        <v>819</v>
      </c>
      <c r="D26" s="63">
        <v>7.457</v>
      </c>
    </row>
    <row r="27" spans="1:4" ht="10.5">
      <c r="A27" s="63" t="s">
        <v>636</v>
      </c>
      <c r="B27" s="63" t="s">
        <v>820</v>
      </c>
      <c r="C27" s="63" t="s">
        <v>821</v>
      </c>
      <c r="D27" s="63">
        <v>8.044</v>
      </c>
    </row>
    <row r="28" spans="1:4" ht="10.5">
      <c r="A28" s="63" t="s">
        <v>637</v>
      </c>
      <c r="B28" s="63" t="s">
        <v>822</v>
      </c>
      <c r="C28" s="63" t="s">
        <v>823</v>
      </c>
      <c r="D28" s="63">
        <v>3.799</v>
      </c>
    </row>
    <row r="29" spans="1:4" ht="10.5">
      <c r="A29" s="63" t="s">
        <v>638</v>
      </c>
      <c r="B29" s="63" t="s">
        <v>824</v>
      </c>
      <c r="C29" s="63" t="s">
        <v>825</v>
      </c>
      <c r="D29" s="63">
        <v>3.228</v>
      </c>
    </row>
    <row r="30" spans="1:4" ht="10.5">
      <c r="A30" s="63" t="s">
        <v>639</v>
      </c>
      <c r="B30" s="63" t="s">
        <v>826</v>
      </c>
      <c r="C30" s="63" t="s">
        <v>827</v>
      </c>
      <c r="D30" s="63">
        <v>9.072</v>
      </c>
    </row>
    <row r="31" spans="1:4" ht="10.5">
      <c r="A31" s="63" t="s">
        <v>640</v>
      </c>
      <c r="B31" s="63" t="s">
        <v>828</v>
      </c>
      <c r="C31" s="63" t="s">
        <v>829</v>
      </c>
      <c r="D31" s="63">
        <v>5.455</v>
      </c>
    </row>
    <row r="32" spans="1:4" ht="10.5">
      <c r="A32" s="63" t="s">
        <v>641</v>
      </c>
      <c r="B32" s="63" t="s">
        <v>830</v>
      </c>
      <c r="C32" s="63" t="s">
        <v>831</v>
      </c>
      <c r="D32" s="63">
        <v>5.134</v>
      </c>
    </row>
    <row r="33" spans="1:4" ht="10.5">
      <c r="A33" s="63" t="s">
        <v>642</v>
      </c>
      <c r="B33" s="63" t="s">
        <v>832</v>
      </c>
      <c r="C33" s="63" t="s">
        <v>833</v>
      </c>
      <c r="D33" s="63">
        <v>6.759</v>
      </c>
    </row>
    <row r="34" spans="1:4" ht="10.5">
      <c r="A34" s="63" t="s">
        <v>643</v>
      </c>
      <c r="B34" s="63" t="s">
        <v>834</v>
      </c>
      <c r="C34" s="63" t="s">
        <v>835</v>
      </c>
      <c r="D34" s="63">
        <v>2.361</v>
      </c>
    </row>
    <row r="35" spans="1:4" ht="10.5">
      <c r="A35" s="492" t="s">
        <v>644</v>
      </c>
      <c r="B35" s="492" t="s">
        <v>836</v>
      </c>
      <c r="C35" s="492" t="s">
        <v>837</v>
      </c>
      <c r="D35" s="63">
        <v>4.096</v>
      </c>
    </row>
    <row r="36" spans="1:4" ht="21">
      <c r="A36" s="492"/>
      <c r="B36" s="492"/>
      <c r="C36" s="492"/>
      <c r="D36" s="63" t="s">
        <v>838</v>
      </c>
    </row>
    <row r="37" spans="1:4" ht="10.5">
      <c r="A37" s="63" t="s">
        <v>645</v>
      </c>
      <c r="B37" s="63" t="s">
        <v>839</v>
      </c>
      <c r="C37" s="63" t="s">
        <v>840</v>
      </c>
      <c r="D37" s="63">
        <v>3.845</v>
      </c>
    </row>
    <row r="38" spans="1:4" ht="10.5">
      <c r="A38" s="63" t="s">
        <v>646</v>
      </c>
      <c r="B38" s="63" t="s">
        <v>841</v>
      </c>
      <c r="C38" s="63" t="s">
        <v>842</v>
      </c>
      <c r="D38" s="63">
        <v>2.301</v>
      </c>
    </row>
    <row r="39" spans="1:4" ht="10.5">
      <c r="A39" s="63" t="s">
        <v>647</v>
      </c>
      <c r="B39" s="63" t="s">
        <v>843</v>
      </c>
      <c r="C39" s="63" t="s">
        <v>844</v>
      </c>
      <c r="D39" s="63">
        <v>5.365</v>
      </c>
    </row>
    <row r="40" spans="1:4" ht="10.5">
      <c r="A40" s="63" t="s">
        <v>648</v>
      </c>
      <c r="B40" s="63" t="s">
        <v>845</v>
      </c>
      <c r="C40" s="63" t="s">
        <v>846</v>
      </c>
      <c r="D40" s="63">
        <v>4.193</v>
      </c>
    </row>
    <row r="41" spans="1:4" ht="10.5">
      <c r="A41" s="63" t="s">
        <v>649</v>
      </c>
      <c r="B41" s="63" t="s">
        <v>847</v>
      </c>
      <c r="C41" s="63" t="s">
        <v>848</v>
      </c>
      <c r="D41" s="63">
        <v>3.247</v>
      </c>
    </row>
    <row r="42" spans="1:4" ht="10.5">
      <c r="A42" s="63" t="s">
        <v>650</v>
      </c>
      <c r="B42" s="63" t="s">
        <v>849</v>
      </c>
      <c r="C42" s="63" t="s">
        <v>850</v>
      </c>
      <c r="D42" s="63">
        <v>2.794</v>
      </c>
    </row>
    <row r="43" spans="1:4" ht="10.5">
      <c r="A43" s="63" t="s">
        <v>651</v>
      </c>
      <c r="B43" s="63" t="s">
        <v>851</v>
      </c>
      <c r="C43" s="63" t="s">
        <v>852</v>
      </c>
      <c r="D43" s="63">
        <v>11.008</v>
      </c>
    </row>
    <row r="44" spans="1:4" ht="10.5">
      <c r="A44" s="63" t="s">
        <v>652</v>
      </c>
      <c r="B44" s="63" t="s">
        <v>853</v>
      </c>
      <c r="C44" s="63" t="s">
        <v>854</v>
      </c>
      <c r="D44" s="63">
        <v>2.657</v>
      </c>
    </row>
    <row r="45" spans="1:4" ht="10.5">
      <c r="A45" s="63" t="s">
        <v>653</v>
      </c>
      <c r="B45" s="63" t="s">
        <v>855</v>
      </c>
      <c r="C45" s="63" t="s">
        <v>856</v>
      </c>
      <c r="D45" s="63">
        <v>1.241</v>
      </c>
    </row>
    <row r="46" spans="1:4" ht="10.5">
      <c r="A46" s="63" t="s">
        <v>654</v>
      </c>
      <c r="B46" s="63" t="s">
        <v>857</v>
      </c>
      <c r="C46" s="63" t="s">
        <v>858</v>
      </c>
      <c r="D46" s="63">
        <v>3.197</v>
      </c>
    </row>
    <row r="47" spans="1:4" ht="10.5">
      <c r="A47" s="63" t="s">
        <v>655</v>
      </c>
      <c r="B47" s="63" t="s">
        <v>859</v>
      </c>
      <c r="C47" s="63" t="s">
        <v>860</v>
      </c>
      <c r="D47" s="63">
        <v>1.802</v>
      </c>
    </row>
    <row r="48" spans="1:4" ht="10.5">
      <c r="A48" s="63" t="s">
        <v>656</v>
      </c>
      <c r="B48" s="63" t="s">
        <v>861</v>
      </c>
      <c r="C48" s="63" t="s">
        <v>862</v>
      </c>
      <c r="D48" s="63">
        <v>2.433</v>
      </c>
    </row>
    <row r="49" spans="1:4" ht="10.5">
      <c r="A49" s="63" t="s">
        <v>657</v>
      </c>
      <c r="B49" s="63" t="s">
        <v>863</v>
      </c>
      <c r="C49" s="63" t="s">
        <v>864</v>
      </c>
      <c r="D49" s="63">
        <v>4.989</v>
      </c>
    </row>
    <row r="50" spans="1:4" ht="10.5">
      <c r="A50" s="63" t="s">
        <v>658</v>
      </c>
      <c r="B50" s="63" t="s">
        <v>865</v>
      </c>
      <c r="C50" s="63" t="s">
        <v>866</v>
      </c>
      <c r="D50" s="63">
        <v>2.2</v>
      </c>
    </row>
    <row r="51" spans="1:4" ht="10.5">
      <c r="A51" s="63" t="s">
        <v>659</v>
      </c>
      <c r="B51" s="63" t="s">
        <v>867</v>
      </c>
      <c r="C51" s="63" t="s">
        <v>868</v>
      </c>
      <c r="D51" s="63">
        <v>8.524</v>
      </c>
    </row>
    <row r="52" spans="1:4" ht="10.5">
      <c r="A52" s="63" t="s">
        <v>660</v>
      </c>
      <c r="B52" s="63" t="s">
        <v>869</v>
      </c>
      <c r="C52" s="63" t="s">
        <v>870</v>
      </c>
      <c r="D52" s="63">
        <v>6.338</v>
      </c>
    </row>
    <row r="53" spans="1:4" ht="10.5">
      <c r="A53" s="63" t="s">
        <v>661</v>
      </c>
      <c r="B53" s="63" t="s">
        <v>871</v>
      </c>
      <c r="C53" s="63" t="s">
        <v>872</v>
      </c>
      <c r="D53" s="63">
        <v>4.94</v>
      </c>
    </row>
    <row r="54" spans="1:4" ht="10.5">
      <c r="A54" s="63" t="s">
        <v>662</v>
      </c>
      <c r="B54" s="63" t="s">
        <v>873</v>
      </c>
      <c r="C54" s="63" t="s">
        <v>874</v>
      </c>
      <c r="D54" s="63">
        <v>8.592</v>
      </c>
    </row>
    <row r="55" spans="1:4" ht="10.5">
      <c r="A55" s="63" t="s">
        <v>663</v>
      </c>
      <c r="B55" s="63" t="s">
        <v>875</v>
      </c>
      <c r="C55" s="63" t="s">
        <v>876</v>
      </c>
      <c r="D55" s="63">
        <v>4.632</v>
      </c>
    </row>
    <row r="56" spans="1:4" ht="10.5">
      <c r="A56" s="63" t="s">
        <v>664</v>
      </c>
      <c r="B56" s="63" t="s">
        <v>877</v>
      </c>
      <c r="C56" s="63" t="s">
        <v>878</v>
      </c>
      <c r="D56" s="63">
        <v>4.343</v>
      </c>
    </row>
    <row r="57" spans="1:4" ht="10.5">
      <c r="A57" s="63" t="s">
        <v>665</v>
      </c>
      <c r="B57" s="63" t="s">
        <v>879</v>
      </c>
      <c r="C57" s="63" t="s">
        <v>880</v>
      </c>
      <c r="D57" s="63">
        <v>2.198</v>
      </c>
    </row>
    <row r="58" spans="1:4" ht="10.5">
      <c r="A58" s="63" t="s">
        <v>666</v>
      </c>
      <c r="B58" s="63" t="s">
        <v>881</v>
      </c>
      <c r="C58" s="63" t="s">
        <v>882</v>
      </c>
      <c r="D58" s="63">
        <v>1.201</v>
      </c>
    </row>
    <row r="59" spans="1:4" ht="10.5">
      <c r="A59" s="63" t="s">
        <v>667</v>
      </c>
      <c r="B59" s="63" t="s">
        <v>883</v>
      </c>
      <c r="C59" s="63" t="s">
        <v>884</v>
      </c>
      <c r="D59" s="63">
        <v>4.101</v>
      </c>
    </row>
    <row r="60" spans="1:4" ht="10.5">
      <c r="A60" s="63" t="s">
        <v>668</v>
      </c>
      <c r="B60" s="63" t="s">
        <v>885</v>
      </c>
      <c r="C60" s="63" t="s">
        <v>886</v>
      </c>
      <c r="D60" s="63">
        <v>6.581</v>
      </c>
    </row>
    <row r="61" spans="1:4" ht="10.5">
      <c r="A61" s="63" t="s">
        <v>669</v>
      </c>
      <c r="B61" s="63" t="s">
        <v>887</v>
      </c>
      <c r="C61" s="63" t="s">
        <v>888</v>
      </c>
      <c r="D61" s="63">
        <v>4.32</v>
      </c>
    </row>
    <row r="62" spans="1:4" ht="10.5">
      <c r="A62" s="63" t="s">
        <v>670</v>
      </c>
      <c r="B62" s="63" t="s">
        <v>889</v>
      </c>
      <c r="C62" s="63" t="s">
        <v>890</v>
      </c>
      <c r="D62" s="63">
        <v>6.488</v>
      </c>
    </row>
    <row r="63" spans="1:4" ht="10.5">
      <c r="A63" s="492" t="s">
        <v>671</v>
      </c>
      <c r="B63" s="492" t="s">
        <v>891</v>
      </c>
      <c r="C63" s="492" t="s">
        <v>892</v>
      </c>
      <c r="D63" s="63">
        <v>15.405</v>
      </c>
    </row>
    <row r="64" spans="1:4" ht="21">
      <c r="A64" s="492"/>
      <c r="B64" s="492"/>
      <c r="C64" s="492"/>
      <c r="D64" s="63" t="s">
        <v>893</v>
      </c>
    </row>
    <row r="65" spans="1:4" ht="10.5">
      <c r="A65" s="63" t="s">
        <v>672</v>
      </c>
      <c r="B65" s="63" t="s">
        <v>894</v>
      </c>
      <c r="C65" s="63" t="s">
        <v>895</v>
      </c>
      <c r="D65" s="63">
        <v>1.436</v>
      </c>
    </row>
    <row r="66" spans="1:4" ht="10.5">
      <c r="A66" s="63" t="s">
        <v>673</v>
      </c>
      <c r="B66" s="63" t="s">
        <v>896</v>
      </c>
      <c r="C66" s="63" t="s">
        <v>897</v>
      </c>
      <c r="D66" s="63">
        <v>2.018</v>
      </c>
    </row>
    <row r="67" spans="1:4" ht="10.5">
      <c r="A67" s="492" t="s">
        <v>674</v>
      </c>
      <c r="B67" s="492" t="s">
        <v>898</v>
      </c>
      <c r="C67" s="492" t="s">
        <v>899</v>
      </c>
      <c r="D67" s="63">
        <v>4.136</v>
      </c>
    </row>
    <row r="68" spans="1:4" ht="21">
      <c r="A68" s="492"/>
      <c r="B68" s="492"/>
      <c r="C68" s="492"/>
      <c r="D68" s="63" t="s">
        <v>900</v>
      </c>
    </row>
    <row r="69" spans="1:4" ht="10.5">
      <c r="A69" s="63" t="s">
        <v>675</v>
      </c>
      <c r="B69" s="63" t="s">
        <v>901</v>
      </c>
      <c r="C69" s="63" t="s">
        <v>902</v>
      </c>
      <c r="D69" s="63">
        <v>4.622</v>
      </c>
    </row>
    <row r="70" spans="1:4" ht="10.5">
      <c r="A70" s="63" t="s">
        <v>676</v>
      </c>
      <c r="B70" s="63" t="s">
        <v>903</v>
      </c>
      <c r="C70" s="63" t="s">
        <v>904</v>
      </c>
      <c r="D70" s="63">
        <v>10.826</v>
      </c>
    </row>
    <row r="71" spans="1:4" ht="10.5">
      <c r="A71" s="63" t="s">
        <v>677</v>
      </c>
      <c r="B71" s="63" t="s">
        <v>905</v>
      </c>
      <c r="C71" s="63" t="s">
        <v>906</v>
      </c>
      <c r="D71" s="63">
        <v>1.128</v>
      </c>
    </row>
    <row r="72" spans="1:4" ht="10.5">
      <c r="A72" s="63" t="s">
        <v>678</v>
      </c>
      <c r="B72" s="63" t="s">
        <v>907</v>
      </c>
      <c r="C72" s="63" t="s">
        <v>908</v>
      </c>
      <c r="D72" s="63">
        <v>5.581</v>
      </c>
    </row>
    <row r="73" spans="1:4" ht="10.5">
      <c r="A73" s="492" t="s">
        <v>679</v>
      </c>
      <c r="B73" s="492" t="s">
        <v>909</v>
      </c>
      <c r="C73" s="492" t="s">
        <v>910</v>
      </c>
      <c r="D73" s="63">
        <v>8.445</v>
      </c>
    </row>
    <row r="74" spans="1:4" ht="10.5">
      <c r="A74" s="492"/>
      <c r="B74" s="492"/>
      <c r="C74" s="492"/>
      <c r="D74" s="63" t="s">
        <v>911</v>
      </c>
    </row>
    <row r="75" spans="1:4" ht="21">
      <c r="A75" s="492"/>
      <c r="B75" s="492"/>
      <c r="C75" s="492"/>
      <c r="D75" s="63" t="s">
        <v>912</v>
      </c>
    </row>
    <row r="76" spans="1:4" ht="10.5">
      <c r="A76" s="63" t="s">
        <v>680</v>
      </c>
      <c r="B76" s="63" t="s">
        <v>913</v>
      </c>
      <c r="C76" s="63"/>
      <c r="D76" s="63">
        <v>1.387</v>
      </c>
    </row>
    <row r="77" spans="1:4" ht="10.5">
      <c r="A77" s="492" t="s">
        <v>681</v>
      </c>
      <c r="B77" s="492" t="s">
        <v>914</v>
      </c>
      <c r="C77" s="492" t="s">
        <v>915</v>
      </c>
      <c r="D77" s="63">
        <v>5.323</v>
      </c>
    </row>
    <row r="78" spans="1:4" ht="21">
      <c r="A78" s="492"/>
      <c r="B78" s="492"/>
      <c r="C78" s="492"/>
      <c r="D78" s="63" t="s">
        <v>916</v>
      </c>
    </row>
    <row r="79" spans="1:4" ht="10.5">
      <c r="A79" s="63" t="s">
        <v>682</v>
      </c>
      <c r="B79" s="63" t="s">
        <v>917</v>
      </c>
      <c r="C79" s="63" t="s">
        <v>918</v>
      </c>
      <c r="D79" s="63">
        <v>4.742</v>
      </c>
    </row>
    <row r="80" spans="1:4" ht="10.5">
      <c r="A80" s="63" t="s">
        <v>683</v>
      </c>
      <c r="B80" s="63" t="s">
        <v>919</v>
      </c>
      <c r="C80" s="63" t="s">
        <v>920</v>
      </c>
      <c r="D80" s="63">
        <v>1.162</v>
      </c>
    </row>
    <row r="81" spans="1:4" ht="10.5">
      <c r="A81" s="492" t="s">
        <v>684</v>
      </c>
      <c r="B81" s="492" t="s">
        <v>921</v>
      </c>
      <c r="C81" s="492" t="s">
        <v>922</v>
      </c>
      <c r="D81" s="63">
        <v>10.484</v>
      </c>
    </row>
    <row r="82" spans="1:4" ht="10.5">
      <c r="A82" s="492"/>
      <c r="B82" s="492"/>
      <c r="C82" s="492"/>
      <c r="D82" s="63" t="s">
        <v>923</v>
      </c>
    </row>
    <row r="83" spans="1:4" ht="10.5">
      <c r="A83" s="492" t="s">
        <v>685</v>
      </c>
      <c r="B83" s="492" t="s">
        <v>924</v>
      </c>
      <c r="C83" s="492" t="s">
        <v>925</v>
      </c>
      <c r="D83" s="63">
        <v>3.882</v>
      </c>
    </row>
    <row r="84" spans="1:4" ht="10.5">
      <c r="A84" s="492"/>
      <c r="B84" s="492"/>
      <c r="C84" s="492"/>
      <c r="D84" s="63" t="s">
        <v>926</v>
      </c>
    </row>
    <row r="85" spans="1:4" ht="10.5">
      <c r="A85" s="492"/>
      <c r="B85" s="492"/>
      <c r="C85" s="492"/>
      <c r="D85" s="63" t="s">
        <v>927</v>
      </c>
    </row>
    <row r="86" spans="1:4" ht="10.5">
      <c r="A86" s="63" t="s">
        <v>686</v>
      </c>
      <c r="B86" s="63" t="s">
        <v>928</v>
      </c>
      <c r="C86" s="63" t="s">
        <v>929</v>
      </c>
      <c r="D86" s="63">
        <v>1.177</v>
      </c>
    </row>
    <row r="87" spans="1:4" ht="10.5">
      <c r="A87" s="492" t="s">
        <v>687</v>
      </c>
      <c r="B87" s="492" t="s">
        <v>930</v>
      </c>
      <c r="C87" s="492" t="s">
        <v>931</v>
      </c>
      <c r="D87" s="63">
        <v>4.644</v>
      </c>
    </row>
    <row r="88" spans="1:4" ht="10.5">
      <c r="A88" s="492"/>
      <c r="B88" s="492"/>
      <c r="C88" s="492"/>
      <c r="D88" s="63" t="s">
        <v>932</v>
      </c>
    </row>
    <row r="89" spans="1:4" ht="10.5">
      <c r="A89" s="63" t="s">
        <v>688</v>
      </c>
      <c r="B89" s="63" t="s">
        <v>933</v>
      </c>
      <c r="C89" s="63" t="s">
        <v>934</v>
      </c>
      <c r="D89" s="63">
        <v>3.774</v>
      </c>
    </row>
    <row r="90" spans="1:4" ht="10.5">
      <c r="A90" s="63" t="s">
        <v>689</v>
      </c>
      <c r="B90" s="63" t="s">
        <v>935</v>
      </c>
      <c r="C90" s="63" t="s">
        <v>936</v>
      </c>
      <c r="D90" s="63">
        <v>1.559</v>
      </c>
    </row>
    <row r="91" spans="1:4" ht="10.5">
      <c r="A91" s="63" t="s">
        <v>690</v>
      </c>
      <c r="B91" s="63" t="s">
        <v>937</v>
      </c>
      <c r="C91" s="63" t="s">
        <v>938</v>
      </c>
      <c r="D91" s="63">
        <v>1.096</v>
      </c>
    </row>
    <row r="92" spans="1:4" ht="10.5">
      <c r="A92" s="63" t="s">
        <v>691</v>
      </c>
      <c r="B92" s="63" t="s">
        <v>939</v>
      </c>
      <c r="C92" s="63" t="s">
        <v>940</v>
      </c>
      <c r="D92" s="63">
        <v>4.045</v>
      </c>
    </row>
    <row r="93" spans="1:4" ht="10.5">
      <c r="A93" s="492" t="s">
        <v>692</v>
      </c>
      <c r="B93" s="492" t="s">
        <v>941</v>
      </c>
      <c r="C93" s="492" t="s">
        <v>942</v>
      </c>
      <c r="D93" s="63">
        <v>3.602</v>
      </c>
    </row>
    <row r="94" spans="1:4" ht="21">
      <c r="A94" s="492"/>
      <c r="B94" s="492"/>
      <c r="C94" s="492"/>
      <c r="D94" s="63" t="s">
        <v>943</v>
      </c>
    </row>
    <row r="95" spans="1:4" ht="10.5">
      <c r="A95" s="492" t="s">
        <v>693</v>
      </c>
      <c r="B95" s="492" t="s">
        <v>944</v>
      </c>
      <c r="C95" s="492" t="s">
        <v>945</v>
      </c>
      <c r="D95" s="63">
        <v>4.361</v>
      </c>
    </row>
    <row r="96" spans="1:4" ht="21">
      <c r="A96" s="492"/>
      <c r="B96" s="492"/>
      <c r="C96" s="492"/>
      <c r="D96" s="63" t="s">
        <v>946</v>
      </c>
    </row>
    <row r="97" spans="1:4" ht="10.5">
      <c r="A97" s="492" t="s">
        <v>694</v>
      </c>
      <c r="B97" s="492" t="s">
        <v>947</v>
      </c>
      <c r="C97" s="492" t="s">
        <v>948</v>
      </c>
      <c r="D97" s="63">
        <v>7.592</v>
      </c>
    </row>
    <row r="98" spans="1:4" ht="21">
      <c r="A98" s="492"/>
      <c r="B98" s="492"/>
      <c r="C98" s="492"/>
      <c r="D98" s="63" t="s">
        <v>949</v>
      </c>
    </row>
    <row r="99" spans="1:4" ht="10.5">
      <c r="A99" s="63" t="s">
        <v>695</v>
      </c>
      <c r="B99" s="63" t="s">
        <v>950</v>
      </c>
      <c r="C99" s="63" t="s">
        <v>951</v>
      </c>
      <c r="D99" s="63">
        <v>9.673</v>
      </c>
    </row>
    <row r="100" spans="1:4" ht="10.5">
      <c r="A100" s="63" t="s">
        <v>696</v>
      </c>
      <c r="B100" s="63" t="s">
        <v>952</v>
      </c>
      <c r="C100" s="63" t="s">
        <v>953</v>
      </c>
      <c r="D100" s="63">
        <v>4.826</v>
      </c>
    </row>
    <row r="101" spans="1:4" ht="10.5">
      <c r="A101" s="63" t="s">
        <v>697</v>
      </c>
      <c r="B101" s="63" t="s">
        <v>954</v>
      </c>
      <c r="C101" s="63" t="s">
        <v>955</v>
      </c>
      <c r="D101" s="63">
        <v>1.889</v>
      </c>
    </row>
    <row r="102" spans="1:4" ht="10.5">
      <c r="A102" s="63" t="s">
        <v>698</v>
      </c>
      <c r="B102" s="63" t="s">
        <v>956</v>
      </c>
      <c r="C102" s="63" t="s">
        <v>957</v>
      </c>
      <c r="D102" s="63">
        <v>7.397</v>
      </c>
    </row>
    <row r="103" spans="1:4" ht="10.5">
      <c r="A103" s="63" t="s">
        <v>699</v>
      </c>
      <c r="B103" s="63" t="s">
        <v>958</v>
      </c>
      <c r="C103" s="63" t="s">
        <v>959</v>
      </c>
      <c r="D103" s="63">
        <v>2.339</v>
      </c>
    </row>
    <row r="104" spans="1:4" ht="10.5">
      <c r="A104" s="492" t="s">
        <v>700</v>
      </c>
      <c r="B104" s="492" t="s">
        <v>960</v>
      </c>
      <c r="C104" s="492" t="s">
        <v>961</v>
      </c>
      <c r="D104" s="63">
        <v>13.142</v>
      </c>
    </row>
    <row r="105" spans="1:4" ht="21">
      <c r="A105" s="492"/>
      <c r="B105" s="492"/>
      <c r="C105" s="492"/>
      <c r="D105" s="63" t="s">
        <v>962</v>
      </c>
    </row>
    <row r="106" spans="1:4" ht="21">
      <c r="A106" s="63" t="s">
        <v>701</v>
      </c>
      <c r="B106" s="63" t="s">
        <v>963</v>
      </c>
      <c r="C106" s="63" t="s">
        <v>964</v>
      </c>
      <c r="D106" s="63">
        <v>3.048</v>
      </c>
    </row>
    <row r="107" spans="1:4" ht="10.5">
      <c r="A107" s="63" t="s">
        <v>702</v>
      </c>
      <c r="B107" s="63" t="s">
        <v>965</v>
      </c>
      <c r="C107" s="63" t="s">
        <v>966</v>
      </c>
      <c r="D107" s="63">
        <v>5.162</v>
      </c>
    </row>
    <row r="108" spans="1:4" ht="10.5">
      <c r="A108" s="63" t="s">
        <v>703</v>
      </c>
      <c r="B108" s="63" t="s">
        <v>967</v>
      </c>
      <c r="C108" s="63" t="s">
        <v>968</v>
      </c>
      <c r="D108" s="63">
        <v>2.569</v>
      </c>
    </row>
    <row r="109" spans="1:4" ht="10.5">
      <c r="A109" s="63" t="s">
        <v>704</v>
      </c>
      <c r="B109" s="63" t="s">
        <v>969</v>
      </c>
      <c r="C109" s="63" t="s">
        <v>970</v>
      </c>
      <c r="D109" s="63">
        <v>6.476</v>
      </c>
    </row>
    <row r="110" spans="1:4" ht="10.5">
      <c r="A110" s="63" t="s">
        <v>705</v>
      </c>
      <c r="B110" s="63" t="s">
        <v>971</v>
      </c>
      <c r="C110" s="63" t="s">
        <v>972</v>
      </c>
      <c r="D110" s="63">
        <v>2.363</v>
      </c>
    </row>
    <row r="111" spans="1:4" ht="10.5">
      <c r="A111" s="63" t="s">
        <v>706</v>
      </c>
      <c r="B111" s="63" t="s">
        <v>973</v>
      </c>
      <c r="C111" s="63" t="s">
        <v>974</v>
      </c>
      <c r="D111" s="63">
        <v>3.187</v>
      </c>
    </row>
    <row r="112" spans="1:4" ht="10.5">
      <c r="A112" s="492" t="s">
        <v>707</v>
      </c>
      <c r="B112" s="492" t="s">
        <v>975</v>
      </c>
      <c r="C112" s="492" t="s">
        <v>976</v>
      </c>
      <c r="D112" s="63">
        <v>9.128</v>
      </c>
    </row>
    <row r="113" spans="1:4" ht="21">
      <c r="A113" s="492"/>
      <c r="B113" s="492"/>
      <c r="C113" s="492"/>
      <c r="D113" s="63" t="s">
        <v>977</v>
      </c>
    </row>
    <row r="114" spans="1:4" ht="10.5">
      <c r="A114" s="63" t="s">
        <v>708</v>
      </c>
      <c r="B114" s="63" t="s">
        <v>978</v>
      </c>
      <c r="C114" s="63" t="s">
        <v>979</v>
      </c>
      <c r="D114" s="63">
        <v>4.657</v>
      </c>
    </row>
    <row r="115" spans="1:4" ht="10.5">
      <c r="A115" s="63" t="s">
        <v>709</v>
      </c>
      <c r="B115" s="63" t="s">
        <v>980</v>
      </c>
      <c r="C115" s="63" t="s">
        <v>981</v>
      </c>
      <c r="D115" s="63">
        <v>2.025</v>
      </c>
    </row>
    <row r="116" spans="1:4" ht="10.5">
      <c r="A116" s="63" t="s">
        <v>710</v>
      </c>
      <c r="B116" s="63" t="s">
        <v>982</v>
      </c>
      <c r="C116" s="63" t="s">
        <v>983</v>
      </c>
      <c r="D116" s="63">
        <v>0.905</v>
      </c>
    </row>
    <row r="117" spans="1:4" ht="10.5">
      <c r="A117" s="63" t="s">
        <v>711</v>
      </c>
      <c r="B117" s="63" t="s">
        <v>984</v>
      </c>
      <c r="C117" s="63" t="s">
        <v>985</v>
      </c>
      <c r="D117" s="63">
        <v>1.386</v>
      </c>
    </row>
    <row r="118" spans="1:4" ht="10.5">
      <c r="A118" s="63" t="s">
        <v>712</v>
      </c>
      <c r="B118" s="63" t="s">
        <v>986</v>
      </c>
      <c r="C118" s="63" t="s">
        <v>987</v>
      </c>
      <c r="D118" s="63">
        <v>3.702</v>
      </c>
    </row>
    <row r="119" spans="1:4" ht="10.5">
      <c r="A119" s="63" t="s">
        <v>713</v>
      </c>
      <c r="B119" s="63" t="s">
        <v>988</v>
      </c>
      <c r="C119" s="63" t="s">
        <v>989</v>
      </c>
      <c r="D119" s="63">
        <v>3.51</v>
      </c>
    </row>
    <row r="120" spans="1:4" ht="10.5">
      <c r="A120" s="63" t="s">
        <v>714</v>
      </c>
      <c r="B120" s="63" t="s">
        <v>990</v>
      </c>
      <c r="C120" s="63" t="s">
        <v>991</v>
      </c>
      <c r="D120" s="63">
        <v>1.537</v>
      </c>
    </row>
    <row r="121" spans="1:4" ht="10.5">
      <c r="A121" s="63" t="s">
        <v>715</v>
      </c>
      <c r="B121" s="63" t="s">
        <v>992</v>
      </c>
      <c r="C121" s="63" t="s">
        <v>993</v>
      </c>
      <c r="D121" s="63">
        <v>5.468</v>
      </c>
    </row>
    <row r="122" spans="1:4" ht="10.5">
      <c r="A122" s="63" t="s">
        <v>716</v>
      </c>
      <c r="B122" s="63" t="s">
        <v>994</v>
      </c>
      <c r="C122" s="63" t="s">
        <v>995</v>
      </c>
      <c r="D122" s="63">
        <v>6.555</v>
      </c>
    </row>
    <row r="123" spans="1:4" ht="21">
      <c r="A123" s="63" t="s">
        <v>717</v>
      </c>
      <c r="B123" s="63" t="s">
        <v>996</v>
      </c>
      <c r="C123" s="63" t="s">
        <v>997</v>
      </c>
      <c r="D123" s="63">
        <v>2.832</v>
      </c>
    </row>
    <row r="124" spans="1:4" ht="21">
      <c r="A124" s="63" t="s">
        <v>718</v>
      </c>
      <c r="B124" s="63" t="s">
        <v>998</v>
      </c>
      <c r="C124" s="63" t="s">
        <v>999</v>
      </c>
      <c r="D124" s="63">
        <v>6.434</v>
      </c>
    </row>
    <row r="125" spans="1:4" ht="21">
      <c r="A125" s="63" t="s">
        <v>719</v>
      </c>
      <c r="B125" s="63" t="s">
        <v>1000</v>
      </c>
      <c r="C125" s="63" t="s">
        <v>1001</v>
      </c>
      <c r="D125" s="63">
        <v>0.559</v>
      </c>
    </row>
    <row r="126" spans="1:4" ht="21">
      <c r="A126" s="63" t="s">
        <v>720</v>
      </c>
      <c r="B126" s="63" t="s">
        <v>1002</v>
      </c>
      <c r="C126" s="63" t="s">
        <v>1003</v>
      </c>
      <c r="D126" s="63">
        <v>0.187</v>
      </c>
    </row>
    <row r="127" spans="1:4" ht="21">
      <c r="A127" s="63" t="s">
        <v>721</v>
      </c>
      <c r="B127" s="63" t="s">
        <v>1004</v>
      </c>
      <c r="C127" s="63" t="s">
        <v>1005</v>
      </c>
      <c r="D127" s="63">
        <v>0.629</v>
      </c>
    </row>
    <row r="128" spans="1:4" ht="21">
      <c r="A128" s="63" t="s">
        <v>722</v>
      </c>
      <c r="B128" s="63" t="s">
        <v>1006</v>
      </c>
      <c r="C128" s="63" t="s">
        <v>1007</v>
      </c>
      <c r="D128" s="63">
        <v>0.504</v>
      </c>
    </row>
    <row r="129" spans="1:4" ht="21">
      <c r="A129" s="63" t="s">
        <v>723</v>
      </c>
      <c r="B129" s="63" t="s">
        <v>1008</v>
      </c>
      <c r="C129" s="63" t="s">
        <v>1009</v>
      </c>
      <c r="D129" s="63">
        <v>0.267</v>
      </c>
    </row>
    <row r="130" spans="1:4" ht="21">
      <c r="A130" s="63" t="s">
        <v>724</v>
      </c>
      <c r="B130" s="63" t="s">
        <v>1010</v>
      </c>
      <c r="C130" s="63" t="s">
        <v>1011</v>
      </c>
      <c r="D130" s="63">
        <v>0.654</v>
      </c>
    </row>
    <row r="131" spans="1:4" ht="21">
      <c r="A131" s="63" t="s">
        <v>725</v>
      </c>
      <c r="B131" s="63" t="s">
        <v>1012</v>
      </c>
      <c r="C131" s="63" t="s">
        <v>1013</v>
      </c>
      <c r="D131" s="63">
        <v>1.449</v>
      </c>
    </row>
    <row r="132" spans="1:4" ht="21">
      <c r="A132" s="63" t="s">
        <v>726</v>
      </c>
      <c r="B132" s="63" t="s">
        <v>1014</v>
      </c>
      <c r="C132" s="63" t="s">
        <v>1015</v>
      </c>
      <c r="D132" s="63">
        <v>1.385</v>
      </c>
    </row>
    <row r="133" spans="1:4" ht="21">
      <c r="A133" s="63" t="s">
        <v>727</v>
      </c>
      <c r="B133" s="63" t="s">
        <v>1016</v>
      </c>
      <c r="C133" s="63" t="s">
        <v>1017</v>
      </c>
      <c r="D133" s="63">
        <v>1.584</v>
      </c>
    </row>
    <row r="134" spans="1:4" ht="21">
      <c r="A134" s="63" t="s">
        <v>728</v>
      </c>
      <c r="B134" s="63" t="s">
        <v>1018</v>
      </c>
      <c r="C134" s="63" t="s">
        <v>1019</v>
      </c>
      <c r="D134" s="63">
        <v>3.082</v>
      </c>
    </row>
    <row r="135" spans="1:4" ht="21">
      <c r="A135" s="63" t="s">
        <v>729</v>
      </c>
      <c r="B135" s="63" t="s">
        <v>1020</v>
      </c>
      <c r="C135" s="63" t="s">
        <v>1021</v>
      </c>
      <c r="D135" s="63">
        <v>0.35</v>
      </c>
    </row>
    <row r="136" spans="1:4" ht="21">
      <c r="A136" s="63" t="s">
        <v>730</v>
      </c>
      <c r="B136" s="63" t="s">
        <v>2126</v>
      </c>
      <c r="C136" s="63" t="s">
        <v>2127</v>
      </c>
      <c r="D136" s="63">
        <v>0.63</v>
      </c>
    </row>
    <row r="137" spans="1:4" ht="21">
      <c r="A137" s="63" t="s">
        <v>731</v>
      </c>
      <c r="B137" s="63" t="s">
        <v>2128</v>
      </c>
      <c r="C137" s="63" t="s">
        <v>2129</v>
      </c>
      <c r="D137" s="63">
        <v>1.375</v>
      </c>
    </row>
    <row r="138" spans="1:4" ht="21">
      <c r="A138" s="63" t="s">
        <v>732</v>
      </c>
      <c r="B138" s="63" t="s">
        <v>2130</v>
      </c>
      <c r="C138" s="63" t="s">
        <v>2131</v>
      </c>
      <c r="D138" s="63">
        <v>0.6</v>
      </c>
    </row>
    <row r="139" spans="1:4" ht="21">
      <c r="A139" s="63" t="s">
        <v>733</v>
      </c>
      <c r="B139" s="63" t="s">
        <v>2132</v>
      </c>
      <c r="C139" s="63" t="s">
        <v>2133</v>
      </c>
      <c r="D139" s="63">
        <v>0.61</v>
      </c>
    </row>
    <row r="140" spans="1:4" ht="21">
      <c r="A140" s="63" t="s">
        <v>734</v>
      </c>
      <c r="B140" s="63" t="s">
        <v>2134</v>
      </c>
      <c r="C140" s="63" t="s">
        <v>2135</v>
      </c>
      <c r="D140" s="63">
        <v>0.783</v>
      </c>
    </row>
    <row r="141" spans="1:4" ht="21">
      <c r="A141" s="63" t="s">
        <v>735</v>
      </c>
      <c r="B141" s="63" t="s">
        <v>2136</v>
      </c>
      <c r="C141" s="63" t="s">
        <v>2137</v>
      </c>
      <c r="D141" s="63">
        <v>0.36</v>
      </c>
    </row>
    <row r="142" spans="1:4" ht="21">
      <c r="A142" s="63" t="s">
        <v>736</v>
      </c>
      <c r="B142" s="63" t="s">
        <v>2138</v>
      </c>
      <c r="C142" s="63" t="s">
        <v>190</v>
      </c>
      <c r="D142" s="63">
        <v>0.565</v>
      </c>
    </row>
    <row r="143" spans="1:4" ht="21">
      <c r="A143" s="63" t="s">
        <v>737</v>
      </c>
      <c r="B143" s="63" t="s">
        <v>191</v>
      </c>
      <c r="C143" s="63" t="s">
        <v>192</v>
      </c>
      <c r="D143" s="63">
        <v>3.01</v>
      </c>
    </row>
    <row r="144" spans="1:4" ht="21">
      <c r="A144" s="63" t="s">
        <v>738</v>
      </c>
      <c r="B144" s="63" t="s">
        <v>193</v>
      </c>
      <c r="C144" s="63" t="s">
        <v>194</v>
      </c>
      <c r="D144" s="63">
        <v>0.293</v>
      </c>
    </row>
    <row r="145" spans="1:4" ht="21">
      <c r="A145" s="63" t="s">
        <v>739</v>
      </c>
      <c r="B145" s="63" t="s">
        <v>195</v>
      </c>
      <c r="C145" s="63" t="s">
        <v>196</v>
      </c>
      <c r="D145" s="63">
        <v>0.913</v>
      </c>
    </row>
    <row r="146" spans="1:4" ht="21">
      <c r="A146" s="63" t="s">
        <v>740</v>
      </c>
      <c r="B146" s="63" t="s">
        <v>197</v>
      </c>
      <c r="C146" s="63" t="s">
        <v>198</v>
      </c>
      <c r="D146" s="63">
        <v>0.4</v>
      </c>
    </row>
    <row r="147" spans="1:4" ht="21">
      <c r="A147" s="63" t="s">
        <v>741</v>
      </c>
      <c r="B147" s="63" t="s">
        <v>199</v>
      </c>
      <c r="C147" s="63" t="s">
        <v>200</v>
      </c>
      <c r="D147" s="63">
        <v>1.417</v>
      </c>
    </row>
    <row r="148" spans="1:4" ht="21">
      <c r="A148" s="63" t="s">
        <v>742</v>
      </c>
      <c r="B148" s="63" t="s">
        <v>201</v>
      </c>
      <c r="C148" s="63" t="s">
        <v>202</v>
      </c>
      <c r="D148" s="63">
        <v>2.176</v>
      </c>
    </row>
    <row r="149" spans="1:4" ht="21">
      <c r="A149" s="63" t="s">
        <v>743</v>
      </c>
      <c r="B149" s="63" t="s">
        <v>203</v>
      </c>
      <c r="C149" s="63" t="s">
        <v>204</v>
      </c>
      <c r="D149" s="63">
        <v>2.927</v>
      </c>
    </row>
    <row r="150" spans="1:4" ht="21">
      <c r="A150" s="63" t="s">
        <v>744</v>
      </c>
      <c r="B150" s="63" t="s">
        <v>205</v>
      </c>
      <c r="C150" s="63" t="s">
        <v>206</v>
      </c>
      <c r="D150" s="63">
        <v>0.557</v>
      </c>
    </row>
    <row r="151" spans="1:4" ht="10.5">
      <c r="A151" s="8"/>
      <c r="B151" s="8"/>
      <c r="C151" s="186" t="s">
        <v>207</v>
      </c>
      <c r="D151" s="186" t="s">
        <v>1585</v>
      </c>
    </row>
  </sheetData>
  <mergeCells count="52">
    <mergeCell ref="A6:A7"/>
    <mergeCell ref="B6:B7"/>
    <mergeCell ref="C6:C7"/>
    <mergeCell ref="A8:A9"/>
    <mergeCell ref="B8:B9"/>
    <mergeCell ref="C8:C9"/>
    <mergeCell ref="A13:A14"/>
    <mergeCell ref="B13:B14"/>
    <mergeCell ref="C13:C14"/>
    <mergeCell ref="A24:A25"/>
    <mergeCell ref="B24:B25"/>
    <mergeCell ref="C24:C25"/>
    <mergeCell ref="A35:A36"/>
    <mergeCell ref="B35:B36"/>
    <mergeCell ref="C35:C36"/>
    <mergeCell ref="A63:A64"/>
    <mergeCell ref="B63:B64"/>
    <mergeCell ref="C63:C64"/>
    <mergeCell ref="A67:A68"/>
    <mergeCell ref="B67:B68"/>
    <mergeCell ref="C67:C68"/>
    <mergeCell ref="A73:A75"/>
    <mergeCell ref="B73:B75"/>
    <mergeCell ref="C73:C75"/>
    <mergeCell ref="A77:A78"/>
    <mergeCell ref="B77:B78"/>
    <mergeCell ref="C77:C78"/>
    <mergeCell ref="A81:A82"/>
    <mergeCell ref="B81:B82"/>
    <mergeCell ref="C81:C82"/>
    <mergeCell ref="A83:A85"/>
    <mergeCell ref="B83:B85"/>
    <mergeCell ref="C83:C85"/>
    <mergeCell ref="A87:A88"/>
    <mergeCell ref="B87:B88"/>
    <mergeCell ref="C87:C88"/>
    <mergeCell ref="A93:A94"/>
    <mergeCell ref="B93:B94"/>
    <mergeCell ref="C93:C94"/>
    <mergeCell ref="A95:A96"/>
    <mergeCell ref="B95:B96"/>
    <mergeCell ref="C95:C96"/>
    <mergeCell ref="A112:A113"/>
    <mergeCell ref="B112:B113"/>
    <mergeCell ref="C112:C113"/>
    <mergeCell ref="A3:D3"/>
    <mergeCell ref="A97:A98"/>
    <mergeCell ref="B97:B98"/>
    <mergeCell ref="C97:C98"/>
    <mergeCell ref="A104:A105"/>
    <mergeCell ref="B104:B105"/>
    <mergeCell ref="C104:C105"/>
  </mergeCell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Maximus Broker</cp:lastModifiedBy>
  <cp:lastPrinted>2008-10-21T12:26:37Z</cp:lastPrinted>
  <dcterms:created xsi:type="dcterms:W3CDTF">2003-03-13T10:23:20Z</dcterms:created>
  <dcterms:modified xsi:type="dcterms:W3CDTF">2008-10-28T11:47:17Z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